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bookViews>
    <workbookView xWindow="180" yWindow="410" windowWidth="18750" windowHeight="10670" tabRatio="912"/>
  </bookViews>
  <sheets>
    <sheet name="Index" sheetId="22" r:id="rId1"/>
    <sheet name="Notes" sheetId="20" r:id="rId2"/>
    <sheet name="T1. FTE Directly employed" sheetId="19" r:id="rId3"/>
    <sheet name="TC1. Directly employed paid HC" sheetId="1" r:id="rId4"/>
    <sheet name="T2. HC Contingent workers" sheetId="5" r:id="rId5"/>
    <sheet name="T3. Sickness Absence" sheetId="8" r:id="rId6"/>
    <sheet name="T4. Age" sheetId="11" r:id="rId7"/>
    <sheet name="T5. Disability" sheetId="14" r:id="rId8"/>
    <sheet name="T6. Ethnicity" sheetId="13" r:id="rId9"/>
    <sheet name="T7. Gender" sheetId="12" r:id="rId10"/>
    <sheet name="T8. Marital civil p-ship status" sheetId="16" r:id="rId11"/>
    <sheet name="T9. Religion or belief" sheetId="17" r:id="rId12"/>
    <sheet name="T10. Sexual orientation" sheetId="15" r:id="rId13"/>
    <sheet name="Chart1. Directly Employed" sheetId="23" r:id="rId14"/>
    <sheet name="Chart2. Contingent Workers" sheetId="24" r:id="rId15"/>
    <sheet name="Chart 3. Sickness" sheetId="25" r:id="rId16"/>
    <sheet name="Chart4. Diversity" sheetId="26" r:id="rId17"/>
  </sheets>
  <definedNames>
    <definedName name="chart2" localSheetId="14">'Chart2. Contingent Workers'!$B$2</definedName>
    <definedName name="table3" localSheetId="5">'T3. Sickness Absence'!$B$2</definedName>
    <definedName name="table9" localSheetId="11">'T9. Religion or belief'!$B$2</definedName>
  </definedNames>
  <calcPr calcId="162913"/>
</workbook>
</file>

<file path=xl/calcChain.xml><?xml version="1.0" encoding="utf-8"?>
<calcChain xmlns="http://schemas.openxmlformats.org/spreadsheetml/2006/main">
  <c r="L45" i="1" l="1"/>
  <c r="M45" i="1"/>
  <c r="H45" i="1"/>
  <c r="L33" i="15" l="1"/>
  <c r="R30" i="17"/>
  <c r="N45" i="16"/>
  <c r="L45" i="13"/>
  <c r="L45" i="14"/>
  <c r="R45" i="11"/>
  <c r="L45" i="19" l="1"/>
  <c r="M45" i="19" s="1"/>
  <c r="H45" i="19"/>
  <c r="L44" i="1" l="1"/>
  <c r="H44" i="1"/>
  <c r="L32" i="15"/>
  <c r="R29" i="17"/>
  <c r="N44" i="16"/>
  <c r="L44" i="13"/>
  <c r="L44" i="14"/>
  <c r="R44" i="11"/>
  <c r="L43" i="5"/>
  <c r="L44" i="19"/>
  <c r="M44" i="19" s="1"/>
  <c r="H44" i="19"/>
  <c r="M44" i="1" l="1"/>
  <c r="L43" i="1" l="1"/>
  <c r="H43" i="1"/>
  <c r="L31" i="15"/>
  <c r="R28" i="17"/>
  <c r="N43" i="16"/>
  <c r="L43" i="13"/>
  <c r="L43" i="14"/>
  <c r="R43" i="11"/>
  <c r="L42" i="5"/>
  <c r="L43" i="19"/>
  <c r="M43" i="19" s="1"/>
  <c r="H43" i="19"/>
  <c r="M43" i="1" l="1"/>
  <c r="M42" i="1"/>
  <c r="L42" i="1"/>
  <c r="H42" i="1"/>
  <c r="L30" i="15"/>
  <c r="R27" i="17"/>
  <c r="N42" i="16"/>
  <c r="L42" i="13"/>
  <c r="L42" i="14"/>
  <c r="R42" i="11"/>
  <c r="L41" i="5"/>
  <c r="L40" i="5"/>
  <c r="L42" i="19"/>
  <c r="M42" i="19" s="1"/>
  <c r="H42" i="19"/>
  <c r="M41" i="1" l="1"/>
  <c r="L41" i="1"/>
  <c r="H41" i="1"/>
  <c r="L29" i="15" l="1"/>
  <c r="R26" i="17"/>
  <c r="N41" i="16"/>
  <c r="L41" i="13"/>
  <c r="L41" i="14"/>
  <c r="R41" i="11"/>
  <c r="M41" i="19"/>
  <c r="L41" i="19"/>
  <c r="H41" i="19"/>
  <c r="L40" i="1" l="1"/>
  <c r="H40" i="1"/>
  <c r="L28" i="15"/>
  <c r="R25" i="17"/>
  <c r="N40" i="16"/>
  <c r="L40" i="13"/>
  <c r="L40" i="14"/>
  <c r="R40" i="11"/>
  <c r="L40" i="19"/>
  <c r="H40" i="19"/>
  <c r="M40" i="19" s="1"/>
  <c r="M40" i="1" l="1"/>
  <c r="L39" i="1"/>
  <c r="M39" i="1" s="1"/>
  <c r="H39" i="1"/>
  <c r="L27" i="15"/>
  <c r="R24" i="17"/>
  <c r="N39" i="16"/>
  <c r="L39" i="13"/>
  <c r="L39" i="14"/>
  <c r="R39" i="11"/>
  <c r="L39" i="19" l="1"/>
  <c r="M39" i="19" s="1"/>
  <c r="H39" i="19"/>
  <c r="L38" i="1" l="1"/>
  <c r="M38" i="1"/>
  <c r="H38" i="1"/>
  <c r="L26" i="15"/>
  <c r="R23" i="17"/>
  <c r="N38" i="16"/>
  <c r="L38" i="13"/>
  <c r="L35" i="13"/>
  <c r="L36" i="13"/>
  <c r="L37" i="13"/>
  <c r="L38" i="14"/>
  <c r="R38" i="11"/>
  <c r="L38" i="19"/>
  <c r="M38" i="19"/>
  <c r="H38" i="19"/>
  <c r="L25" i="15" l="1"/>
  <c r="R22" i="17"/>
  <c r="N37" i="16"/>
  <c r="L37" i="14"/>
  <c r="R37" i="11"/>
  <c r="L37" i="1"/>
  <c r="H37" i="1"/>
  <c r="M37" i="1" s="1"/>
  <c r="M37" i="19" l="1"/>
  <c r="L37" i="19"/>
  <c r="H37" i="19"/>
  <c r="L36" i="1" l="1"/>
  <c r="H36" i="1"/>
  <c r="M36" i="1" s="1"/>
  <c r="L24" i="15"/>
  <c r="R21" i="17"/>
  <c r="N36" i="16"/>
  <c r="L36" i="14"/>
  <c r="R36" i="11"/>
  <c r="M36" i="19" l="1"/>
  <c r="L36" i="19"/>
  <c r="H36" i="19"/>
  <c r="L35" i="1" l="1"/>
  <c r="H35" i="1"/>
  <c r="M35" i="1" s="1"/>
  <c r="L23" i="15"/>
  <c r="R20" i="17"/>
  <c r="N35" i="16"/>
  <c r="L35" i="14"/>
  <c r="L34" i="14"/>
  <c r="R35" i="11" l="1"/>
  <c r="L34" i="5"/>
  <c r="M35" i="19"/>
  <c r="L35" i="19"/>
  <c r="H35" i="19"/>
  <c r="L34" i="1" l="1"/>
  <c r="L33" i="1"/>
  <c r="H34" i="1" l="1"/>
  <c r="M34" i="1"/>
  <c r="L22" i="15"/>
  <c r="R19" i="17"/>
  <c r="N34" i="16"/>
  <c r="L34" i="13"/>
  <c r="R34" i="11"/>
  <c r="L33" i="5"/>
  <c r="L34" i="19"/>
  <c r="M34" i="19" s="1"/>
  <c r="H34" i="19"/>
  <c r="M33" i="1" l="1"/>
  <c r="H33" i="1"/>
  <c r="L21" i="15"/>
  <c r="R18" i="17"/>
  <c r="N33" i="16"/>
  <c r="L33" i="13"/>
  <c r="L33" i="14"/>
  <c r="R33" i="11"/>
  <c r="L32" i="5"/>
  <c r="M33" i="19"/>
  <c r="L33" i="19"/>
  <c r="H33" i="19"/>
  <c r="L32" i="1" l="1"/>
  <c r="M32" i="1" s="1"/>
  <c r="H32" i="1"/>
  <c r="L20" i="15"/>
  <c r="R17" i="17"/>
  <c r="N32" i="16"/>
  <c r="L32" i="13"/>
  <c r="L32" i="14"/>
  <c r="R32" i="11"/>
  <c r="L31" i="5"/>
  <c r="M32" i="19" l="1"/>
  <c r="L32" i="19"/>
  <c r="H32" i="19"/>
  <c r="L31" i="1" l="1"/>
  <c r="M31" i="1" s="1"/>
  <c r="H31" i="1"/>
  <c r="L19" i="15"/>
  <c r="R16" i="17"/>
  <c r="N31" i="16"/>
  <c r="L31" i="13"/>
  <c r="L31" i="14"/>
  <c r="R31" i="11"/>
  <c r="L30" i="5"/>
  <c r="L31" i="19"/>
  <c r="H31" i="19"/>
  <c r="M31" i="19" s="1"/>
  <c r="L30" i="1" l="1"/>
  <c r="H30" i="1"/>
  <c r="M30" i="1" s="1"/>
  <c r="L18" i="15"/>
  <c r="R15" i="17"/>
  <c r="N30" i="16"/>
  <c r="L30" i="13"/>
  <c r="L30" i="14"/>
  <c r="R30" i="11"/>
  <c r="L29" i="5"/>
  <c r="L30" i="19"/>
  <c r="H30" i="19"/>
  <c r="M30" i="19" s="1"/>
  <c r="H29" i="1" l="1"/>
  <c r="L29" i="1"/>
  <c r="M29" i="1" s="1"/>
  <c r="L17" i="15"/>
  <c r="R14" i="17"/>
  <c r="N29" i="16"/>
  <c r="H28" i="12"/>
  <c r="L29" i="13"/>
  <c r="L29" i="14"/>
  <c r="R29" i="11"/>
  <c r="L28" i="5"/>
  <c r="L29" i="19"/>
  <c r="M29" i="19" s="1"/>
  <c r="H29" i="19"/>
  <c r="L28" i="1" l="1"/>
  <c r="H28" i="1"/>
  <c r="M28" i="1" s="1"/>
  <c r="L16" i="15"/>
  <c r="R13" i="17"/>
  <c r="N28" i="16"/>
  <c r="L28" i="13"/>
  <c r="L28" i="14"/>
  <c r="R28" i="11"/>
  <c r="L27" i="5"/>
  <c r="L28" i="19"/>
  <c r="H28" i="19"/>
  <c r="M28" i="19" s="1"/>
  <c r="R27" i="11" l="1"/>
  <c r="H26" i="1"/>
  <c r="H27" i="1"/>
  <c r="M27" i="1" s="1"/>
  <c r="L27" i="1"/>
  <c r="L15" i="15"/>
  <c r="R12" i="17"/>
  <c r="N27" i="16"/>
  <c r="H27" i="12"/>
  <c r="L27" i="13"/>
  <c r="L27" i="14"/>
  <c r="L26" i="5"/>
  <c r="L27" i="19"/>
  <c r="H27" i="19"/>
  <c r="M27" i="19" s="1"/>
  <c r="L26" i="1"/>
  <c r="M26" i="1"/>
  <c r="L14" i="15"/>
  <c r="R11" i="17"/>
  <c r="N26" i="16"/>
  <c r="H26" i="12"/>
  <c r="L26" i="13"/>
  <c r="L26" i="14"/>
  <c r="R26" i="11"/>
  <c r="L26" i="19"/>
  <c r="L25" i="5"/>
  <c r="H26" i="19"/>
  <c r="L25" i="1"/>
  <c r="H25" i="1"/>
  <c r="M25" i="1" s="1"/>
  <c r="L13" i="15"/>
  <c r="R10" i="17"/>
  <c r="N25" i="16"/>
  <c r="H25" i="12"/>
  <c r="L25" i="13"/>
  <c r="L25" i="14"/>
  <c r="R25" i="11"/>
  <c r="L24" i="5"/>
  <c r="H25" i="19"/>
  <c r="L25" i="19"/>
  <c r="L24" i="1"/>
  <c r="H24" i="1"/>
  <c r="M24" i="1" s="1"/>
  <c r="L12" i="15"/>
  <c r="R9" i="17"/>
  <c r="N24" i="16"/>
  <c r="H24" i="12"/>
  <c r="L24" i="13"/>
  <c r="L24" i="14"/>
  <c r="R24" i="11"/>
  <c r="L23" i="5"/>
  <c r="L24" i="19"/>
  <c r="H24" i="19"/>
  <c r="M24" i="19" s="1"/>
  <c r="L22" i="5"/>
  <c r="L23" i="19"/>
  <c r="H23" i="19"/>
  <c r="M23" i="19" s="1"/>
  <c r="L18" i="5"/>
  <c r="L11" i="15"/>
  <c r="R8" i="17"/>
  <c r="N23" i="16"/>
  <c r="H23" i="12"/>
  <c r="L23" i="13"/>
  <c r="L23" i="14"/>
  <c r="R23" i="11"/>
  <c r="L23" i="1"/>
  <c r="H23" i="1"/>
  <c r="M23" i="1"/>
  <c r="L19" i="19"/>
  <c r="L8" i="1"/>
  <c r="L9" i="1"/>
  <c r="L10" i="1"/>
  <c r="M10" i="1" s="1"/>
  <c r="L11" i="1"/>
  <c r="L12" i="1"/>
  <c r="L13" i="1"/>
  <c r="L14" i="1"/>
  <c r="M14" i="1" s="1"/>
  <c r="L15" i="1"/>
  <c r="L16" i="1"/>
  <c r="L17" i="1"/>
  <c r="L18" i="1"/>
  <c r="M18" i="1" s="1"/>
  <c r="L19" i="1"/>
  <c r="L20" i="1"/>
  <c r="L21" i="1"/>
  <c r="L22" i="1"/>
  <c r="M22" i="1" s="1"/>
  <c r="L7" i="1"/>
  <c r="H8" i="1"/>
  <c r="M8" i="1"/>
  <c r="H9" i="1"/>
  <c r="M9" i="1" s="1"/>
  <c r="H10" i="1"/>
  <c r="H11" i="1"/>
  <c r="M11" i="1" s="1"/>
  <c r="H12" i="1"/>
  <c r="M12" i="1"/>
  <c r="H13" i="1"/>
  <c r="M13" i="1" s="1"/>
  <c r="H14" i="1"/>
  <c r="H15" i="1"/>
  <c r="M15" i="1" s="1"/>
  <c r="H16" i="1"/>
  <c r="M16" i="1"/>
  <c r="H17" i="1"/>
  <c r="M17" i="1" s="1"/>
  <c r="H18" i="1"/>
  <c r="H19" i="1"/>
  <c r="M19" i="1" s="1"/>
  <c r="H20" i="1"/>
  <c r="M20" i="1"/>
  <c r="H21" i="1"/>
  <c r="M21" i="1" s="1"/>
  <c r="H22" i="1"/>
  <c r="H7" i="1"/>
  <c r="M7" i="1" s="1"/>
  <c r="H11" i="19"/>
  <c r="L8" i="19"/>
  <c r="L9" i="19"/>
  <c r="L10" i="19"/>
  <c r="L11" i="19"/>
  <c r="M11" i="19"/>
  <c r="L12" i="19"/>
  <c r="M12" i="19" s="1"/>
  <c r="L13" i="19"/>
  <c r="L14" i="19"/>
  <c r="L15" i="19"/>
  <c r="L16" i="19"/>
  <c r="L17" i="19"/>
  <c r="L18" i="19"/>
  <c r="L20" i="19"/>
  <c r="L21" i="19"/>
  <c r="L22" i="19"/>
  <c r="L7" i="19"/>
  <c r="H8" i="19"/>
  <c r="H9" i="19"/>
  <c r="M9" i="19" s="1"/>
  <c r="H10" i="19"/>
  <c r="H12" i="19"/>
  <c r="H13" i="19"/>
  <c r="M13" i="19" s="1"/>
  <c r="H14" i="19"/>
  <c r="H15" i="19"/>
  <c r="M15" i="19" s="1"/>
  <c r="H16" i="19"/>
  <c r="M16" i="19" s="1"/>
  <c r="H17" i="19"/>
  <c r="M17" i="19" s="1"/>
  <c r="H18" i="19"/>
  <c r="M18" i="19" s="1"/>
  <c r="H19" i="19"/>
  <c r="M19" i="19"/>
  <c r="H20" i="19"/>
  <c r="M20" i="19" s="1"/>
  <c r="H21" i="19"/>
  <c r="M21" i="19"/>
  <c r="H22" i="19"/>
  <c r="H7" i="19"/>
  <c r="M7" i="19"/>
  <c r="M8" i="19"/>
  <c r="M14" i="19"/>
  <c r="L7" i="5"/>
  <c r="L8" i="5"/>
  <c r="L9" i="5"/>
  <c r="L10" i="5"/>
  <c r="L11" i="5"/>
  <c r="L12" i="5"/>
  <c r="L13" i="5"/>
  <c r="L14" i="5"/>
  <c r="L15" i="5"/>
  <c r="L16" i="5"/>
  <c r="L17" i="5"/>
  <c r="L19" i="5"/>
  <c r="L20" i="5"/>
  <c r="L21" i="5"/>
  <c r="L6" i="5"/>
  <c r="L8" i="13"/>
  <c r="H7" i="12"/>
  <c r="L7" i="13"/>
  <c r="L7" i="15"/>
  <c r="L10" i="15"/>
  <c r="R7" i="17"/>
  <c r="N8" i="16"/>
  <c r="N9" i="16"/>
  <c r="N10" i="16"/>
  <c r="N11" i="16"/>
  <c r="N12" i="16"/>
  <c r="N13" i="16"/>
  <c r="N14" i="16"/>
  <c r="N15" i="16"/>
  <c r="N16" i="16"/>
  <c r="N17" i="16"/>
  <c r="N18" i="16"/>
  <c r="N19" i="16"/>
  <c r="N20" i="16"/>
  <c r="N21" i="16"/>
  <c r="N22" i="16"/>
  <c r="N7" i="16"/>
  <c r="H8" i="12"/>
  <c r="H9" i="12"/>
  <c r="H10" i="12"/>
  <c r="H11" i="12"/>
  <c r="H12" i="12"/>
  <c r="H13" i="12"/>
  <c r="H14" i="12"/>
  <c r="H15" i="12"/>
  <c r="H16" i="12"/>
  <c r="H17" i="12"/>
  <c r="H18" i="12"/>
  <c r="H19" i="12"/>
  <c r="H20" i="12"/>
  <c r="H21" i="12"/>
  <c r="H22" i="12"/>
  <c r="L9" i="13"/>
  <c r="L10" i="13"/>
  <c r="L11" i="13"/>
  <c r="L12" i="13"/>
  <c r="L13" i="13"/>
  <c r="L14" i="13"/>
  <c r="L15" i="13"/>
  <c r="L16" i="13"/>
  <c r="L17" i="13"/>
  <c r="L18" i="13"/>
  <c r="L19" i="13"/>
  <c r="L20" i="13"/>
  <c r="L21" i="13"/>
  <c r="L22" i="13"/>
  <c r="L8" i="14"/>
  <c r="L9" i="14"/>
  <c r="L10" i="14"/>
  <c r="L11" i="14"/>
  <c r="L12" i="14"/>
  <c r="L13" i="14"/>
  <c r="L14" i="14"/>
  <c r="L15" i="14"/>
  <c r="L16" i="14"/>
  <c r="L17" i="14"/>
  <c r="L18" i="14"/>
  <c r="L19" i="14"/>
  <c r="L20" i="14"/>
  <c r="L21" i="14"/>
  <c r="L22" i="14"/>
  <c r="L7" i="14"/>
  <c r="R8" i="11"/>
  <c r="R9" i="11"/>
  <c r="R10" i="11"/>
  <c r="R11" i="11"/>
  <c r="R12" i="11"/>
  <c r="R13" i="11"/>
  <c r="R14" i="11"/>
  <c r="R15" i="11"/>
  <c r="R16" i="11"/>
  <c r="R17" i="11"/>
  <c r="R18" i="11"/>
  <c r="R19" i="11"/>
  <c r="R20" i="11"/>
  <c r="R21" i="11"/>
  <c r="R22" i="11"/>
  <c r="R7" i="11"/>
  <c r="M26" i="19" l="1"/>
  <c r="M22" i="19"/>
  <c r="M10" i="19"/>
  <c r="M25" i="19"/>
</calcChain>
</file>

<file path=xl/sharedStrings.xml><?xml version="1.0" encoding="utf-8"?>
<sst xmlns="http://schemas.openxmlformats.org/spreadsheetml/2006/main" count="671" uniqueCount="128">
  <si>
    <t>Permanent</t>
  </si>
  <si>
    <t>Consultants</t>
  </si>
  <si>
    <t>Temporary</t>
  </si>
  <si>
    <t>Year</t>
  </si>
  <si>
    <t>Quarter</t>
  </si>
  <si>
    <t>30-39</t>
  </si>
  <si>
    <t>40-49</t>
  </si>
  <si>
    <t>50-59</t>
  </si>
  <si>
    <t>%</t>
  </si>
  <si>
    <t>Head count</t>
  </si>
  <si>
    <t>Female</t>
  </si>
  <si>
    <t>Male</t>
  </si>
  <si>
    <t>White</t>
  </si>
  <si>
    <t>Prefer not to say</t>
  </si>
  <si>
    <t>Unknown</t>
  </si>
  <si>
    <t>Disabled</t>
  </si>
  <si>
    <t>Not Disabled</t>
  </si>
  <si>
    <t>Single</t>
  </si>
  <si>
    <t>16-19</t>
  </si>
  <si>
    <t>20-29</t>
  </si>
  <si>
    <t>60-64</t>
  </si>
  <si>
    <t>65 and over</t>
  </si>
  <si>
    <t>Hetero-sexual /straight</t>
  </si>
  <si>
    <t>Married /civil partnership</t>
  </si>
  <si>
    <t>Church of Scotland</t>
  </si>
  <si>
    <t>Roman Catholic</t>
  </si>
  <si>
    <t>Other Christian</t>
  </si>
  <si>
    <t>None</t>
  </si>
  <si>
    <t>Year period ending in:</t>
  </si>
  <si>
    <t>1. Age at end of quarter.</t>
  </si>
  <si>
    <t>1. ‘Ethnic minority’ includes: African, Caribbean or Black; Asian, Asian Scottish or Asian British; Mixed or Multiple Ethnic Group; Other Ethnic Group.</t>
  </si>
  <si>
    <t>1. Other includes: divorced, domestic partner, legally separated, living together, separated, and widowed.</t>
  </si>
  <si>
    <t>1. This includes all staff that were employed during each year period, not just those that were employed at the end of the period. i.e. it may include staff that left the Scottish Government during the year period.</t>
  </si>
  <si>
    <t>-</t>
  </si>
  <si>
    <t>Headcount of contingent workers</t>
  </si>
  <si>
    <t>Total head count of contingent workers</t>
  </si>
  <si>
    <t>Marital/civil partnership status</t>
  </si>
  <si>
    <t>2. Other religion or belief includes: Muslim, Buddhist, Sikh, Jewish, Hindu, Pagan, and Other.</t>
  </si>
  <si>
    <t>Mar</t>
  </si>
  <si>
    <t>Jun</t>
  </si>
  <si>
    <t>Sep</t>
  </si>
  <si>
    <t>Dec</t>
  </si>
  <si>
    <r>
      <t>Age Group</t>
    </r>
    <r>
      <rPr>
        <b/>
        <vertAlign val="superscript"/>
        <sz val="12"/>
        <color indexed="8"/>
        <rFont val="Calibri"/>
        <family val="2"/>
      </rPr>
      <t>1</t>
    </r>
  </si>
  <si>
    <t>1. Numbers are rounded to the nearest whole number.</t>
  </si>
  <si>
    <r>
      <t xml:space="preserve"> Short-term youth employment initiatives</t>
    </r>
    <r>
      <rPr>
        <vertAlign val="superscript"/>
        <sz val="12"/>
        <color indexed="8"/>
        <rFont val="Calibri"/>
        <family val="2"/>
      </rPr>
      <t>1</t>
    </r>
  </si>
  <si>
    <r>
      <t>Short term</t>
    </r>
    <r>
      <rPr>
        <b/>
        <vertAlign val="superscript"/>
        <sz val="12"/>
        <color indexed="8"/>
        <rFont val="Calibri"/>
        <family val="2"/>
      </rPr>
      <t>3</t>
    </r>
    <r>
      <rPr>
        <b/>
        <sz val="12"/>
        <color indexed="8"/>
        <rFont val="Calibri"/>
        <family val="2"/>
      </rPr>
      <t xml:space="preserve"> AWDL</t>
    </r>
    <r>
      <rPr>
        <b/>
        <vertAlign val="superscript"/>
        <sz val="12"/>
        <color indexed="8"/>
        <rFont val="Calibri"/>
        <family val="2"/>
      </rPr>
      <t>2</t>
    </r>
  </si>
  <si>
    <r>
      <t>Long term</t>
    </r>
    <r>
      <rPr>
        <b/>
        <vertAlign val="superscript"/>
        <sz val="12"/>
        <color indexed="8"/>
        <rFont val="Calibri"/>
        <family val="2"/>
      </rPr>
      <t xml:space="preserve">4 </t>
    </r>
    <r>
      <rPr>
        <b/>
        <sz val="12"/>
        <color indexed="8"/>
        <rFont val="Calibri"/>
        <family val="2"/>
      </rPr>
      <t>AWDL</t>
    </r>
    <r>
      <rPr>
        <b/>
        <vertAlign val="superscript"/>
        <sz val="12"/>
        <color indexed="8"/>
        <rFont val="Calibri"/>
        <family val="2"/>
      </rPr>
      <t>2</t>
    </r>
    <r>
      <rPr>
        <b/>
        <sz val="12"/>
        <color indexed="8"/>
        <rFont val="Calibri"/>
        <family val="2"/>
      </rPr>
      <t xml:space="preserve">    </t>
    </r>
  </si>
  <si>
    <r>
      <t>All absences</t>
    </r>
    <r>
      <rPr>
        <b/>
        <vertAlign val="superscript"/>
        <sz val="12"/>
        <color indexed="8"/>
        <rFont val="Calibri"/>
        <family val="2"/>
      </rPr>
      <t>5</t>
    </r>
    <r>
      <rPr>
        <b/>
        <sz val="12"/>
        <color indexed="8"/>
        <rFont val="Calibri"/>
        <family val="2"/>
      </rPr>
      <t xml:space="preserve"> AWDL</t>
    </r>
    <r>
      <rPr>
        <b/>
        <vertAlign val="superscript"/>
        <sz val="12"/>
        <color indexed="8"/>
        <rFont val="Calibri"/>
        <family val="2"/>
      </rPr>
      <t>2</t>
    </r>
    <r>
      <rPr>
        <b/>
        <sz val="12"/>
        <color indexed="8"/>
        <rFont val="Calibri"/>
        <family val="2"/>
      </rPr>
      <t xml:space="preserve">      </t>
    </r>
  </si>
  <si>
    <r>
      <t>Percentage of working days lost (%)</t>
    </r>
    <r>
      <rPr>
        <b/>
        <vertAlign val="superscript"/>
        <sz val="12"/>
        <color indexed="8"/>
        <rFont val="Calibri"/>
        <family val="2"/>
      </rPr>
      <t>6</t>
    </r>
  </si>
  <si>
    <r>
      <t>Ethnic minority</t>
    </r>
    <r>
      <rPr>
        <b/>
        <vertAlign val="superscript"/>
        <sz val="12"/>
        <color indexed="8"/>
        <rFont val="Calibri"/>
        <family val="2"/>
      </rPr>
      <t>1</t>
    </r>
  </si>
  <si>
    <r>
      <t>Other</t>
    </r>
    <r>
      <rPr>
        <b/>
        <vertAlign val="superscript"/>
        <sz val="12"/>
        <color indexed="8"/>
        <rFont val="Calibri"/>
        <family val="2"/>
      </rPr>
      <t>1</t>
    </r>
  </si>
  <si>
    <r>
      <t xml:space="preserve">Religion or Belief </t>
    </r>
    <r>
      <rPr>
        <b/>
        <vertAlign val="superscript"/>
        <sz val="12"/>
        <color indexed="8"/>
        <rFont val="Calibri"/>
        <family val="2"/>
      </rPr>
      <t>1</t>
    </r>
  </si>
  <si>
    <r>
      <t xml:space="preserve">Other religion or belief </t>
    </r>
    <r>
      <rPr>
        <b/>
        <vertAlign val="superscript"/>
        <sz val="12"/>
        <color indexed="8"/>
        <rFont val="Calibri"/>
        <family val="2"/>
      </rPr>
      <t>2</t>
    </r>
  </si>
  <si>
    <r>
      <t xml:space="preserve">Sexual orientation </t>
    </r>
    <r>
      <rPr>
        <b/>
        <vertAlign val="superscript"/>
        <sz val="12"/>
        <color indexed="8"/>
        <rFont val="Calibri"/>
        <family val="2"/>
      </rPr>
      <t>1</t>
    </r>
  </si>
  <si>
    <t>Fixed term student placement</t>
  </si>
  <si>
    <t>Modern apprentice</t>
  </si>
  <si>
    <t>Other contingent workers</t>
  </si>
  <si>
    <t>Interim managers</t>
  </si>
  <si>
    <t>Contractor staff</t>
  </si>
  <si>
    <t>Total head count</t>
  </si>
  <si>
    <t>Outward second-ment</t>
  </si>
  <si>
    <r>
      <t>Sickness absence of directly employed staff</t>
    </r>
    <r>
      <rPr>
        <b/>
        <vertAlign val="superscript"/>
        <sz val="12"/>
        <color indexed="8"/>
        <rFont val="Calibri"/>
        <family val="2"/>
      </rPr>
      <t>1</t>
    </r>
  </si>
  <si>
    <t>Head count of directly employed staff</t>
  </si>
  <si>
    <t>UK Fast Stream</t>
  </si>
  <si>
    <t>Inward secondment/ SLA</t>
  </si>
  <si>
    <t xml:space="preserve"> Lesbian, gay, bisexual, other</t>
  </si>
  <si>
    <t xml:space="preserve">Quarter to end: </t>
  </si>
  <si>
    <t>Quarter to end:</t>
  </si>
  <si>
    <r>
      <t>Paid Parental leave</t>
    </r>
    <r>
      <rPr>
        <vertAlign val="superscript"/>
        <sz val="12"/>
        <color indexed="8"/>
        <rFont val="Calibri"/>
        <family val="2"/>
      </rPr>
      <t>2</t>
    </r>
  </si>
  <si>
    <t>2. Paid parental leave refers to those on paid maternity, adoption, or shared parental leave.</t>
  </si>
  <si>
    <t>4. Competition refers to competition for the position at recruitment.</t>
  </si>
  <si>
    <t>5. Due to rounding, the total columns may not exactly match the sum of the preceding columns.</t>
  </si>
  <si>
    <r>
      <t>Fixed term</t>
    </r>
    <r>
      <rPr>
        <vertAlign val="superscript"/>
        <sz val="12"/>
        <color indexed="8"/>
        <rFont val="Calibri"/>
        <family val="2"/>
      </rPr>
      <t>3</t>
    </r>
    <r>
      <rPr>
        <sz val="12"/>
        <color indexed="8"/>
        <rFont val="Calibri"/>
        <family val="2"/>
      </rPr>
      <t xml:space="preserve"> (with competition</t>
    </r>
    <r>
      <rPr>
        <vertAlign val="superscript"/>
        <sz val="12"/>
        <color indexed="8"/>
        <rFont val="Calibri"/>
        <family val="2"/>
      </rPr>
      <t>4</t>
    </r>
    <r>
      <rPr>
        <sz val="12"/>
        <color indexed="8"/>
        <rFont val="Calibri"/>
        <family val="2"/>
      </rPr>
      <t>)</t>
    </r>
  </si>
  <si>
    <r>
      <t>Total permanent</t>
    </r>
    <r>
      <rPr>
        <vertAlign val="superscript"/>
        <sz val="12"/>
        <color indexed="8"/>
        <rFont val="Calibri"/>
        <family val="2"/>
      </rPr>
      <t>5</t>
    </r>
  </si>
  <si>
    <r>
      <t>Fixed term (without competition</t>
    </r>
    <r>
      <rPr>
        <vertAlign val="superscript"/>
        <sz val="12"/>
        <color indexed="8"/>
        <rFont val="Calibri"/>
        <family val="2"/>
      </rPr>
      <t>4</t>
    </r>
    <r>
      <rPr>
        <sz val="12"/>
        <color indexed="8"/>
        <rFont val="Calibri"/>
        <family val="2"/>
      </rPr>
      <t>)</t>
    </r>
  </si>
  <si>
    <r>
      <t>Total temporary</t>
    </r>
    <r>
      <rPr>
        <vertAlign val="superscript"/>
        <sz val="12"/>
        <color indexed="8"/>
        <rFont val="Calibri"/>
        <family val="2"/>
      </rPr>
      <t>5</t>
    </r>
  </si>
  <si>
    <r>
      <t>Total FTE of directly employed staff</t>
    </r>
    <r>
      <rPr>
        <vertAlign val="superscript"/>
        <sz val="12"/>
        <color indexed="8"/>
        <rFont val="Calibri"/>
        <family val="2"/>
      </rPr>
      <t>5</t>
    </r>
  </si>
  <si>
    <r>
      <t>Mar</t>
    </r>
    <r>
      <rPr>
        <vertAlign val="superscript"/>
        <sz val="12"/>
        <color indexed="8"/>
        <rFont val="Calibri"/>
        <family val="2"/>
      </rPr>
      <t>6</t>
    </r>
  </si>
  <si>
    <r>
      <t>Jun</t>
    </r>
    <r>
      <rPr>
        <vertAlign val="superscript"/>
        <sz val="12"/>
        <color indexed="8"/>
        <rFont val="Calibri"/>
        <family val="2"/>
      </rPr>
      <t>6</t>
    </r>
  </si>
  <si>
    <t xml:space="preserve">5. Average working days lost (AWDL) per staff year for all absences. Due to rounding, AWDL - all absences may not necessarily be the sum of AWDL - short and long term. </t>
  </si>
  <si>
    <t xml:space="preserve">6. The percentage of working days lost, is the percentage of the total number of working days lost for all directly employed staff on the payroll out of the total working days available during the year for those staff. </t>
  </si>
  <si>
    <t xml:space="preserve">2. AWDL is the average working days lost due to sickness per staff year in the 12 month period. </t>
  </si>
  <si>
    <r>
      <t>Full time equivalent (FTE) number of directly employed staff</t>
    </r>
    <r>
      <rPr>
        <b/>
        <vertAlign val="superscript"/>
        <sz val="12"/>
        <color indexed="8"/>
        <rFont val="Calibri"/>
        <family val="2"/>
      </rPr>
      <t>1</t>
    </r>
  </si>
  <si>
    <t>Table 1: Full time equivalent (FTE) number of directly employed staff</t>
  </si>
  <si>
    <t>Table 2: Headcount of contingent workers</t>
  </si>
  <si>
    <t>Table 3: Sickness absence of directly employed staff</t>
  </si>
  <si>
    <t>Table 4: Core Scottish Government directly employed staff: by age</t>
  </si>
  <si>
    <t>Table 7: Core Scottish Government directly employed staff: by gender</t>
  </si>
  <si>
    <t>Gender</t>
  </si>
  <si>
    <t>Table 8: Core Scottish Government directly employed staff: by marital/civil partnership status</t>
  </si>
  <si>
    <t>Table 9: Core Scottish Government directly employed staff: by religion or belief</t>
  </si>
  <si>
    <t xml:space="preserve">
Table 10: Core Scottish Government directly employed staff: by sexual orientation
</t>
  </si>
  <si>
    <t>Table C1: Headcount of directly employed staff</t>
  </si>
  <si>
    <t>Index</t>
  </si>
  <si>
    <t>Return to index</t>
  </si>
  <si>
    <t>Notes and definitions</t>
  </si>
  <si>
    <t>Temporary agency workers</t>
  </si>
  <si>
    <t>Total permanent</t>
  </si>
  <si>
    <t>Total temporary</t>
  </si>
  <si>
    <t>Total headcount of directly employed staff</t>
  </si>
  <si>
    <t>6. Note that numbers for the quarter ending March 2012 are 12 lower, and quarter ending June 2012 are 11 lower than the Office for National Statistics' (ONS) Public Sector Employment numbers. This is because the ONS figures included staff from the Parole Board (Scotland). The Parole Board staff are excluded here, as this publication only covers those in core Scottish Government directorates.</t>
  </si>
  <si>
    <t>Disability</t>
  </si>
  <si>
    <t>Table 5: Core Scottish Government directly employed staff: by disability</t>
  </si>
  <si>
    <t>Table 6: Core Scottish Government directly employed staff: by ethnicity</t>
  </si>
  <si>
    <t>Ethnicity</t>
  </si>
  <si>
    <t xml:space="preserve">3. Average working days lost  (AWDL) per staff year for spells of short term absences of 20 working days or less. </t>
  </si>
  <si>
    <t>4. Average working days lost (AWDL) per staff year for spells of long term absences of more than 20 working days.</t>
  </si>
  <si>
    <t>Chart 1: FTE of directly employed staff</t>
  </si>
  <si>
    <t>Chart 2: Headcount of contingent workers</t>
  </si>
  <si>
    <t>Chart 3: AWDL Sickness absence of directly employed staff</t>
  </si>
  <si>
    <t>3. These are included within the permanent category for the purposes of this publication. See notes for further details.</t>
  </si>
  <si>
    <t>1. This includes:  student placements (where paid a stipend, rather than directly by the Scottish Government), plus two former schemes (Employability fund placements &amp; Get Ready for Work placements).  The Scottish Government also offers one week work experience placements for school pupils. Due to the short length of these placements, these would only be identified in the quarterly "snapshots" of the data if the final day of the quarter fell during the week placement. Therefore the work experience placements have been excluded from the table to avoid any misleading  effects on the figures due to the timing of placements.</t>
  </si>
  <si>
    <t>1. Note that prior to the introduction of this publication, snapshots of staff data containing religion or belief weren't routinely stored. This is because collection of data on this characteristic was started later than the other characteristics, and the numbers were initially low.</t>
  </si>
  <si>
    <t>1. Note that prior to the introduction of this publication, snapshots of staff data containing sexual orientation weren't routinely stored. This is because collection of data on this characteristic was started later than the other characteristics, and the numbers were initially low. Data were collected for the ONS in Mar 2015.</t>
  </si>
  <si>
    <t>1. Paid parental leave refers to those on paid maternity, adoption, or shared parental leave.</t>
  </si>
  <si>
    <t>2. These are included within the permanent category for the purposes of this publication. See notes for further details.</t>
  </si>
  <si>
    <t>3. Competition refers to competition for the position at recruitment.</t>
  </si>
  <si>
    <t>4. Note that numbers for the quarter ending March 2012 are 13 lower, and quarter ending June 2012 are 12 lower than the Office for National Statistics' (ONS) Public Sector Employment numbers. This is because the ONS figures included staff from the Parole Board (Scotland). The Parole Board staff are excluded here as this publication only covers those in core Scottish Government directorates.</t>
  </si>
  <si>
    <t xml:space="preserve"> </t>
  </si>
  <si>
    <t>Sep*</t>
  </si>
  <si>
    <t>* one person responded Prefer Not To Say</t>
  </si>
  <si>
    <r>
      <t>Mar</t>
    </r>
    <r>
      <rPr>
        <vertAlign val="superscript"/>
        <sz val="12"/>
        <color indexed="8"/>
        <rFont val="Calibri"/>
        <family val="2"/>
      </rPr>
      <t>4</t>
    </r>
  </si>
  <si>
    <r>
      <t>Jun</t>
    </r>
    <r>
      <rPr>
        <vertAlign val="superscript"/>
        <sz val="12"/>
        <color indexed="8"/>
        <rFont val="Calibri"/>
        <family val="2"/>
      </rPr>
      <t>4</t>
    </r>
  </si>
  <si>
    <t>Dec*</t>
  </si>
  <si>
    <t>Mar*</t>
  </si>
  <si>
    <t>Chart 4: Diversity of directly employed staff</t>
  </si>
  <si>
    <t>Jun*</t>
  </si>
  <si>
    <t>Table 10: Core Scottish Government directly employed staff: by sexual orientation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</si>
</sst>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mmm\-yyyy"/>
    <numFmt numFmtId="167" formatCode="0.0%"/>
    <numFmt numFmtId="168" formatCode="#,##0.000"/>
  </numFmts>
  <fonts count="4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2"/>
      <color indexed="8"/>
      <name val="Calibri"/>
      <family val="2"/>
    </font>
    <font>
      <b/>
      <vertAlign val="superscript"/>
      <sz val="12"/>
      <color indexed="8"/>
      <name val="Calibri"/>
      <family val="2"/>
    </font>
    <font>
      <sz val="12"/>
      <color indexed="8"/>
      <name val="Calibri"/>
      <family val="2"/>
    </font>
    <font>
      <vertAlign val="superscript"/>
      <sz val="12"/>
      <color indexed="8"/>
      <name val="Calibri"/>
      <family val="2"/>
    </font>
    <font>
      <sz val="11"/>
      <color theme="1"/>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0"/>
      <color rgb="FF004488"/>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1"/>
      <color theme="10"/>
      <name val="Calibri"/>
      <family val="2"/>
      <scheme val="minor"/>
    </font>
    <font>
      <u/>
      <sz val="10"/>
      <color rgb="FF0066AA"/>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4"/>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i/>
      <sz val="12"/>
      <color theme="1"/>
      <name val="Calibri"/>
      <family val="2"/>
      <scheme val="minor"/>
    </font>
    <font>
      <sz val="12"/>
      <name val="Calibri"/>
      <family val="2"/>
      <scheme val="minor"/>
    </font>
    <font>
      <sz val="11"/>
      <color rgb="FFFF0000"/>
      <name val="Calibri"/>
      <family val="2"/>
      <scheme val="minor"/>
    </font>
    <font>
      <b/>
      <sz val="12"/>
      <name val="Calibri"/>
      <family val="2"/>
      <scheme val="minor"/>
    </font>
    <font>
      <i/>
      <sz val="12"/>
      <name val="Calibri"/>
      <family val="2"/>
      <scheme val="minor"/>
    </font>
    <font>
      <sz val="11"/>
      <name val="Calibri"/>
      <family val="2"/>
      <scheme val="minor"/>
    </font>
    <font>
      <sz val="8"/>
      <color theme="1"/>
      <name val="Calibri"/>
      <family val="2"/>
      <scheme val="minor"/>
    </font>
    <font>
      <u/>
      <sz val="10"/>
      <color rgb="FF0000FF"/>
      <name val="Arial"/>
      <family val="2"/>
    </font>
    <font>
      <u/>
      <sz val="10"/>
      <color rgb="FF800080"/>
      <name val="Arial"/>
      <family val="2"/>
    </font>
    <font>
      <sz val="11"/>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4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top/>
      <bottom style="thin">
        <color rgb="FF000000"/>
      </bottom>
      <diagonal/>
    </border>
    <border>
      <left/>
      <right style="thin">
        <color rgb="FF000000"/>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19">
    <xf numFmtId="0" fontId="0" fillId="0" borderId="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2" fillId="26" borderId="0" applyNumberFormat="0" applyBorder="0" applyAlignment="0" applyProtection="0"/>
    <xf numFmtId="0" fontId="13" fillId="27" borderId="16" applyNumberFormat="0" applyAlignment="0" applyProtection="0"/>
    <xf numFmtId="0" fontId="14" fillId="28" borderId="1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29" borderId="0" applyNumberFormat="0" applyBorder="0" applyAlignment="0" applyProtection="0"/>
    <xf numFmtId="0" fontId="18" fillId="0" borderId="18" applyNumberFormat="0" applyFill="0" applyAlignment="0" applyProtection="0"/>
    <xf numFmtId="0" fontId="19" fillId="0" borderId="19" applyNumberFormat="0" applyFill="0" applyAlignment="0" applyProtection="0"/>
    <xf numFmtId="0" fontId="20" fillId="0" borderId="20"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30" borderId="16" applyNumberFormat="0" applyAlignment="0" applyProtection="0"/>
    <xf numFmtId="0" fontId="24" fillId="0" borderId="21" applyNumberFormat="0" applyFill="0" applyAlignment="0" applyProtection="0"/>
    <xf numFmtId="0" fontId="25" fillId="31" borderId="0" applyNumberFormat="0" applyBorder="0" applyAlignment="0" applyProtection="0"/>
    <xf numFmtId="0" fontId="10" fillId="0" borderId="0"/>
    <xf numFmtId="0" fontId="10" fillId="0" borderId="0"/>
    <xf numFmtId="0" fontId="10" fillId="32" borderId="22" applyNumberFormat="0" applyFont="0" applyAlignment="0" applyProtection="0"/>
    <xf numFmtId="0" fontId="10" fillId="32" borderId="22" applyNumberFormat="0" applyFont="0" applyAlignment="0" applyProtection="0"/>
    <xf numFmtId="0" fontId="26" fillId="27" borderId="23" applyNumberFormat="0" applyAlignment="0" applyProtection="0"/>
    <xf numFmtId="9" fontId="9" fillId="0" borderId="0" applyFont="0" applyFill="0" applyBorder="0" applyAlignment="0" applyProtection="0"/>
    <xf numFmtId="0" fontId="27" fillId="0" borderId="0" applyNumberFormat="0" applyFill="0" applyBorder="0" applyAlignment="0" applyProtection="0"/>
    <xf numFmtId="0" fontId="28" fillId="0" borderId="24" applyNumberFormat="0" applyFill="0" applyAlignment="0" applyProtection="0"/>
    <xf numFmtId="0" fontId="29" fillId="0" borderId="0" applyNumberFormat="0" applyFill="0" applyBorder="0" applyAlignment="0" applyProtection="0"/>
    <xf numFmtId="0" fontId="4" fillId="0" borderId="0"/>
    <xf numFmtId="0" fontId="4" fillId="32" borderId="22"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0" borderId="0"/>
    <xf numFmtId="0" fontId="3" fillId="32" borderId="22"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0" borderId="0"/>
    <xf numFmtId="0" fontId="2" fillId="32" borderId="22"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0" borderId="0"/>
    <xf numFmtId="0" fontId="1" fillId="32" borderId="22"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cellStyleXfs>
  <cellXfs count="359">
    <xf numFmtId="0" fontId="0" fillId="0" borderId="0" xfId="0"/>
    <xf numFmtId="0" fontId="21" fillId="0" borderId="0" xfId="47" applyFill="1"/>
    <xf numFmtId="0" fontId="0" fillId="0" borderId="0" xfId="0" applyFill="1"/>
    <xf numFmtId="0" fontId="30" fillId="0" borderId="0" xfId="0" applyFont="1" applyFill="1"/>
    <xf numFmtId="0" fontId="31" fillId="0" borderId="1" xfId="0" applyFont="1" applyFill="1" applyBorder="1" applyAlignment="1">
      <alignment horizontal="center" wrapText="1"/>
    </xf>
    <xf numFmtId="0" fontId="31" fillId="0" borderId="2" xfId="0" applyFont="1" applyFill="1" applyBorder="1" applyAlignment="1">
      <alignment horizontal="center" wrapText="1"/>
    </xf>
    <xf numFmtId="0" fontId="32" fillId="0" borderId="3" xfId="0" applyFont="1" applyFill="1" applyBorder="1" applyAlignment="1">
      <alignment horizontal="center" wrapText="1"/>
    </xf>
    <xf numFmtId="166" fontId="31" fillId="0" borderId="4" xfId="0" quotePrefix="1" applyNumberFormat="1" applyFont="1" applyFill="1" applyBorder="1" applyAlignment="1">
      <alignment horizontal="center"/>
    </xf>
    <xf numFmtId="3" fontId="31" fillId="0" borderId="5" xfId="0" applyNumberFormat="1" applyFont="1" applyFill="1" applyBorder="1"/>
    <xf numFmtId="3" fontId="31" fillId="0" borderId="4" xfId="0" applyNumberFormat="1" applyFont="1" applyFill="1" applyBorder="1"/>
    <xf numFmtId="3" fontId="32" fillId="0" borderId="6" xfId="0" applyNumberFormat="1" applyFont="1" applyFill="1" applyBorder="1"/>
    <xf numFmtId="3" fontId="32" fillId="0" borderId="7" xfId="0" applyNumberFormat="1" applyFont="1" applyFill="1" applyBorder="1"/>
    <xf numFmtId="3" fontId="0" fillId="0" borderId="0" xfId="0" applyNumberFormat="1" applyFill="1"/>
    <xf numFmtId="17" fontId="31" fillId="0" borderId="0" xfId="0" quotePrefix="1" applyNumberFormat="1" applyFont="1" applyFill="1" applyBorder="1" applyAlignment="1">
      <alignment horizontal="center"/>
    </xf>
    <xf numFmtId="3" fontId="31" fillId="0" borderId="8" xfId="0" applyNumberFormat="1" applyFont="1" applyFill="1" applyBorder="1"/>
    <xf numFmtId="3" fontId="31" fillId="0" borderId="0" xfId="0" applyNumberFormat="1" applyFont="1" applyFill="1" applyBorder="1"/>
    <xf numFmtId="3" fontId="32" fillId="0" borderId="9" xfId="0" applyNumberFormat="1" applyFont="1" applyFill="1" applyBorder="1"/>
    <xf numFmtId="3" fontId="32" fillId="0" borderId="10" xfId="0" applyNumberFormat="1" applyFont="1" applyFill="1" applyBorder="1"/>
    <xf numFmtId="0" fontId="31" fillId="0" borderId="0" xfId="0" quotePrefix="1" applyFont="1" applyFill="1" applyBorder="1" applyAlignment="1">
      <alignment horizontal="center"/>
    </xf>
    <xf numFmtId="0" fontId="31" fillId="0" borderId="11" xfId="0" quotePrefix="1" applyFont="1" applyFill="1" applyBorder="1" applyAlignment="1">
      <alignment horizontal="center"/>
    </xf>
    <xf numFmtId="3" fontId="31" fillId="0" borderId="12" xfId="0" applyNumberFormat="1" applyFont="1" applyFill="1" applyBorder="1"/>
    <xf numFmtId="3" fontId="31" fillId="0" borderId="11" xfId="0" applyNumberFormat="1" applyFont="1" applyFill="1" applyBorder="1"/>
    <xf numFmtId="3" fontId="32" fillId="0" borderId="13" xfId="0" applyNumberFormat="1" applyFont="1" applyFill="1" applyBorder="1"/>
    <xf numFmtId="3" fontId="32" fillId="0" borderId="14" xfId="0" applyNumberFormat="1" applyFont="1" applyFill="1" applyBorder="1"/>
    <xf numFmtId="166" fontId="31" fillId="0" borderId="0" xfId="0" quotePrefix="1" applyNumberFormat="1" applyFont="1" applyFill="1" applyAlignment="1">
      <alignment horizontal="center"/>
    </xf>
    <xf numFmtId="3" fontId="32" fillId="0" borderId="0" xfId="0" applyNumberFormat="1" applyFont="1" applyFill="1" applyBorder="1"/>
    <xf numFmtId="17" fontId="31" fillId="0" borderId="0" xfId="0" quotePrefix="1" applyNumberFormat="1" applyFont="1" applyFill="1" applyAlignment="1">
      <alignment horizontal="center"/>
    </xf>
    <xf numFmtId="0" fontId="31" fillId="0" borderId="0" xfId="0" quotePrefix="1" applyFont="1" applyFill="1" applyAlignment="1">
      <alignment horizontal="center"/>
    </xf>
    <xf numFmtId="3" fontId="32" fillId="0" borderId="4" xfId="0" applyNumberFormat="1" applyFont="1" applyFill="1" applyBorder="1"/>
    <xf numFmtId="3" fontId="32" fillId="0" borderId="11" xfId="0" applyNumberFormat="1" applyFont="1" applyFill="1" applyBorder="1"/>
    <xf numFmtId="0" fontId="30" fillId="0" borderId="0" xfId="0" applyFont="1" applyFill="1" applyAlignment="1"/>
    <xf numFmtId="0" fontId="31" fillId="0" borderId="8" xfId="0" applyFont="1" applyFill="1" applyBorder="1" applyAlignment="1">
      <alignment horizontal="center" wrapText="1"/>
    </xf>
    <xf numFmtId="0" fontId="31" fillId="0" borderId="9" xfId="0" applyFont="1" applyFill="1" applyBorder="1" applyAlignment="1">
      <alignment horizontal="right" wrapText="1"/>
    </xf>
    <xf numFmtId="0" fontId="31" fillId="0" borderId="0" xfId="0" applyFont="1" applyFill="1" applyBorder="1" applyAlignment="1">
      <alignment horizontal="center" wrapText="1"/>
    </xf>
    <xf numFmtId="0" fontId="31" fillId="0" borderId="0" xfId="0" applyFont="1" applyFill="1" applyBorder="1" applyAlignment="1">
      <alignment horizontal="right" wrapText="1"/>
    </xf>
    <xf numFmtId="166" fontId="31" fillId="0" borderId="6" xfId="0" quotePrefix="1" applyNumberFormat="1" applyFont="1" applyFill="1" applyBorder="1" applyAlignment="1">
      <alignment horizontal="center"/>
    </xf>
    <xf numFmtId="0" fontId="31" fillId="0" borderId="5" xfId="0" applyFont="1" applyFill="1" applyBorder="1" applyAlignment="1">
      <alignment horizontal="center"/>
    </xf>
    <xf numFmtId="164" fontId="34" fillId="0" borderId="6" xfId="0" applyNumberFormat="1" applyFont="1" applyFill="1" applyBorder="1"/>
    <xf numFmtId="3" fontId="31" fillId="0" borderId="4" xfId="0" applyNumberFormat="1" applyFont="1" applyFill="1" applyBorder="1" applyAlignment="1">
      <alignment horizontal="center"/>
    </xf>
    <xf numFmtId="164" fontId="34" fillId="0" borderId="4" xfId="0" applyNumberFormat="1" applyFont="1" applyFill="1" applyBorder="1"/>
    <xf numFmtId="3" fontId="31" fillId="0" borderId="5" xfId="0" applyNumberFormat="1" applyFont="1" applyFill="1" applyBorder="1" applyAlignment="1">
      <alignment horizontal="center"/>
    </xf>
    <xf numFmtId="3" fontId="31" fillId="0" borderId="7" xfId="0" applyNumberFormat="1" applyFont="1" applyFill="1" applyBorder="1"/>
    <xf numFmtId="17" fontId="31" fillId="0" borderId="9" xfId="0" quotePrefix="1" applyNumberFormat="1" applyFont="1" applyFill="1" applyBorder="1" applyAlignment="1">
      <alignment horizontal="center"/>
    </xf>
    <xf numFmtId="0" fontId="31" fillId="0" borderId="8" xfId="0" applyFont="1" applyFill="1" applyBorder="1" applyAlignment="1">
      <alignment horizontal="center"/>
    </xf>
    <xf numFmtId="164" fontId="34" fillId="0" borderId="9" xfId="0" applyNumberFormat="1" applyFont="1" applyFill="1" applyBorder="1" applyAlignment="1">
      <alignment horizontal="right"/>
    </xf>
    <xf numFmtId="3" fontId="31" fillId="0" borderId="0" xfId="0" applyNumberFormat="1" applyFont="1" applyFill="1" applyBorder="1" applyAlignment="1">
      <alignment horizontal="center"/>
    </xf>
    <xf numFmtId="164" fontId="34" fillId="0" borderId="0" xfId="0" applyNumberFormat="1" applyFont="1" applyFill="1" applyBorder="1" applyAlignment="1">
      <alignment horizontal="right"/>
    </xf>
    <xf numFmtId="3" fontId="31" fillId="0" borderId="8" xfId="0" applyNumberFormat="1" applyFont="1" applyFill="1" applyBorder="1" applyAlignment="1">
      <alignment horizontal="center"/>
    </xf>
    <xf numFmtId="3" fontId="31" fillId="0" borderId="10" xfId="0" applyNumberFormat="1" applyFont="1" applyFill="1" applyBorder="1" applyAlignment="1">
      <alignment horizontal="right"/>
    </xf>
    <xf numFmtId="0" fontId="31" fillId="0" borderId="9" xfId="0" quotePrefix="1" applyFont="1" applyFill="1" applyBorder="1" applyAlignment="1">
      <alignment horizontal="center"/>
    </xf>
    <xf numFmtId="0" fontId="0" fillId="0" borderId="0" xfId="0" applyFill="1" applyBorder="1"/>
    <xf numFmtId="0" fontId="31" fillId="0" borderId="13" xfId="0" quotePrefix="1" applyFont="1" applyFill="1" applyBorder="1" applyAlignment="1">
      <alignment horizontal="center"/>
    </xf>
    <xf numFmtId="0" fontId="31" fillId="0" borderId="12" xfId="0" applyFont="1" applyFill="1" applyBorder="1" applyAlignment="1">
      <alignment horizontal="center"/>
    </xf>
    <xf numFmtId="164" fontId="34" fillId="0" borderId="13" xfId="0" applyNumberFormat="1" applyFont="1" applyFill="1" applyBorder="1"/>
    <xf numFmtId="3" fontId="31" fillId="0" borderId="11" xfId="0" applyNumberFormat="1" applyFont="1" applyFill="1" applyBorder="1" applyAlignment="1">
      <alignment horizontal="center"/>
    </xf>
    <xf numFmtId="164" fontId="34" fillId="0" borderId="11" xfId="0" applyNumberFormat="1" applyFont="1" applyFill="1" applyBorder="1"/>
    <xf numFmtId="3" fontId="31" fillId="0" borderId="12" xfId="0" applyNumberFormat="1" applyFont="1" applyFill="1" applyBorder="1" applyAlignment="1">
      <alignment horizontal="center"/>
    </xf>
    <xf numFmtId="3" fontId="31" fillId="0" borderId="14" xfId="0" applyNumberFormat="1" applyFont="1" applyFill="1" applyBorder="1"/>
    <xf numFmtId="164" fontId="34" fillId="0" borderId="0" xfId="0" applyNumberFormat="1" applyFont="1" applyFill="1" applyBorder="1"/>
    <xf numFmtId="0" fontId="0" fillId="0" borderId="0" xfId="0" applyFill="1" applyBorder="1" applyAlignment="1">
      <alignment wrapText="1"/>
    </xf>
    <xf numFmtId="0" fontId="33" fillId="0" borderId="0" xfId="0" applyFont="1" applyFill="1"/>
    <xf numFmtId="0" fontId="31" fillId="0" borderId="3" xfId="0" applyFont="1" applyFill="1" applyBorder="1" applyAlignment="1">
      <alignment horizontal="right" wrapText="1"/>
    </xf>
    <xf numFmtId="0" fontId="31" fillId="0" borderId="2" xfId="0" applyFont="1" applyFill="1" applyBorder="1" applyAlignment="1">
      <alignment horizontal="right" wrapText="1"/>
    </xf>
    <xf numFmtId="0" fontId="31" fillId="0" borderId="12" xfId="0" applyFont="1" applyFill="1" applyBorder="1" applyAlignment="1">
      <alignment horizontal="center" vertical="center"/>
    </xf>
    <xf numFmtId="0" fontId="31" fillId="0" borderId="11" xfId="0" applyFont="1" applyFill="1" applyBorder="1" applyAlignment="1">
      <alignment horizontal="center"/>
    </xf>
    <xf numFmtId="0" fontId="34" fillId="0" borderId="11" xfId="0" applyFont="1" applyFill="1" applyBorder="1"/>
    <xf numFmtId="0" fontId="34" fillId="0" borderId="13" xfId="0" applyFont="1" applyFill="1" applyBorder="1"/>
    <xf numFmtId="3" fontId="31" fillId="0" borderId="15" xfId="0" applyNumberFormat="1" applyFont="1" applyFill="1" applyBorder="1"/>
    <xf numFmtId="165" fontId="34" fillId="0" borderId="6" xfId="0" applyNumberFormat="1" applyFont="1" applyFill="1" applyBorder="1"/>
    <xf numFmtId="164" fontId="34" fillId="0" borderId="9" xfId="0" applyNumberFormat="1" applyFont="1" applyFill="1" applyBorder="1"/>
    <xf numFmtId="165" fontId="34" fillId="0" borderId="9" xfId="0" applyNumberFormat="1" applyFont="1" applyFill="1" applyBorder="1"/>
    <xf numFmtId="3" fontId="31" fillId="0" borderId="10" xfId="0" applyNumberFormat="1" applyFont="1" applyFill="1" applyBorder="1"/>
    <xf numFmtId="165" fontId="34" fillId="0" borderId="13" xfId="0" applyNumberFormat="1" applyFont="1" applyFill="1" applyBorder="1"/>
    <xf numFmtId="0" fontId="31" fillId="0" borderId="0" xfId="0" applyFont="1" applyFill="1" applyBorder="1" applyAlignment="1">
      <alignment horizontal="center"/>
    </xf>
    <xf numFmtId="0" fontId="31" fillId="0" borderId="4" xfId="0" applyFont="1" applyFill="1" applyBorder="1" applyAlignment="1">
      <alignment horizontal="center"/>
    </xf>
    <xf numFmtId="0" fontId="0" fillId="0" borderId="0" xfId="0" applyNumberFormat="1" applyFill="1"/>
    <xf numFmtId="164" fontId="30" fillId="0" borderId="0" xfId="0" applyNumberFormat="1" applyFont="1" applyFill="1"/>
    <xf numFmtId="0" fontId="31" fillId="0" borderId="9" xfId="0" applyFont="1" applyFill="1" applyBorder="1" applyAlignment="1">
      <alignment horizontal="center"/>
    </xf>
    <xf numFmtId="164" fontId="34" fillId="0" borderId="6" xfId="0" applyNumberFormat="1" applyFont="1" applyFill="1" applyBorder="1" applyAlignment="1"/>
    <xf numFmtId="164" fontId="34" fillId="0" borderId="6" xfId="0" applyNumberFormat="1" applyFont="1" applyFill="1" applyBorder="1" applyAlignment="1">
      <alignment horizontal="right"/>
    </xf>
    <xf numFmtId="164" fontId="34" fillId="0" borderId="9" xfId="0" applyNumberFormat="1" applyFont="1" applyFill="1" applyBorder="1" applyAlignment="1"/>
    <xf numFmtId="164" fontId="34" fillId="0" borderId="13" xfId="0" applyNumberFormat="1" applyFont="1" applyFill="1" applyBorder="1" applyAlignment="1"/>
    <xf numFmtId="164" fontId="34" fillId="0" borderId="13" xfId="0" applyNumberFormat="1" applyFont="1" applyFill="1" applyBorder="1" applyAlignment="1">
      <alignment horizontal="right"/>
    </xf>
    <xf numFmtId="164" fontId="0" fillId="0" borderId="0" xfId="0" applyNumberFormat="1" applyFill="1"/>
    <xf numFmtId="0" fontId="33" fillId="0" borderId="0" xfId="0" applyFont="1" applyFill="1" applyAlignment="1"/>
    <xf numFmtId="0" fontId="32" fillId="0" borderId="12" xfId="0" applyFont="1" applyFill="1" applyBorder="1" applyAlignment="1">
      <alignment horizontal="center" wrapText="1"/>
    </xf>
    <xf numFmtId="0" fontId="32" fillId="0" borderId="13" xfId="0" applyFont="1" applyFill="1" applyBorder="1" applyAlignment="1">
      <alignment horizontal="center" wrapText="1"/>
    </xf>
    <xf numFmtId="0" fontId="31" fillId="0" borderId="7" xfId="0" applyFont="1" applyFill="1" applyBorder="1" applyAlignment="1">
      <alignment horizontal="right"/>
    </xf>
    <xf numFmtId="164" fontId="31" fillId="0" borderId="4" xfId="0" applyNumberFormat="1" applyFont="1" applyFill="1" applyBorder="1" applyAlignment="1">
      <alignment horizontal="right"/>
    </xf>
    <xf numFmtId="164" fontId="31" fillId="0" borderId="7" xfId="0" applyNumberFormat="1" applyFont="1" applyFill="1" applyBorder="1" applyAlignment="1">
      <alignment horizontal="right"/>
    </xf>
    <xf numFmtId="164" fontId="34" fillId="0" borderId="10" xfId="0" applyNumberFormat="1" applyFont="1" applyFill="1" applyBorder="1" applyAlignment="1">
      <alignment horizontal="right"/>
    </xf>
    <xf numFmtId="0" fontId="31" fillId="0" borderId="10" xfId="0" applyFont="1" applyFill="1" applyBorder="1" applyAlignment="1">
      <alignment horizontal="right"/>
    </xf>
    <xf numFmtId="164" fontId="31" fillId="0" borderId="0" xfId="0" applyNumberFormat="1" applyFont="1" applyFill="1" applyBorder="1" applyAlignment="1">
      <alignment horizontal="right"/>
    </xf>
    <xf numFmtId="164" fontId="31" fillId="0" borderId="10" xfId="0" applyNumberFormat="1" applyFont="1" applyFill="1" applyBorder="1" applyAlignment="1">
      <alignment horizontal="right"/>
    </xf>
    <xf numFmtId="164" fontId="34" fillId="0" borderId="14" xfId="0" applyNumberFormat="1" applyFont="1" applyFill="1" applyBorder="1" applyAlignment="1">
      <alignment horizontal="right"/>
    </xf>
    <xf numFmtId="0" fontId="31" fillId="0" borderId="14" xfId="0" applyFont="1" applyFill="1" applyBorder="1" applyAlignment="1">
      <alignment horizontal="right"/>
    </xf>
    <xf numFmtId="164" fontId="31" fillId="0" borderId="11" xfId="0" applyNumberFormat="1" applyFont="1" applyFill="1" applyBorder="1" applyAlignment="1">
      <alignment horizontal="right"/>
    </xf>
    <xf numFmtId="164" fontId="31" fillId="0" borderId="14" xfId="0" applyNumberFormat="1" applyFont="1" applyFill="1" applyBorder="1" applyAlignment="1">
      <alignment horizontal="right"/>
    </xf>
    <xf numFmtId="164" fontId="34" fillId="0" borderId="7" xfId="0" applyNumberFormat="1" applyFont="1" applyFill="1" applyBorder="1" applyAlignment="1">
      <alignment horizontal="right"/>
    </xf>
    <xf numFmtId="0" fontId="0" fillId="0" borderId="0" xfId="0" applyFill="1" applyAlignment="1">
      <alignment wrapText="1"/>
    </xf>
    <xf numFmtId="0" fontId="31" fillId="0" borderId="5" xfId="0" applyFont="1" applyFill="1" applyBorder="1"/>
    <xf numFmtId="0" fontId="31" fillId="0" borderId="6" xfId="0" applyFont="1" applyFill="1" applyBorder="1"/>
    <xf numFmtId="0" fontId="32" fillId="0" borderId="12" xfId="0" applyFont="1" applyFill="1" applyBorder="1" applyAlignment="1">
      <alignment horizontal="center"/>
    </xf>
    <xf numFmtId="0" fontId="31" fillId="0" borderId="3" xfId="0" applyFont="1" applyFill="1" applyBorder="1" applyAlignment="1">
      <alignment horizontal="center" wrapText="1"/>
    </xf>
    <xf numFmtId="0" fontId="31" fillId="0" borderId="8" xfId="0" applyFont="1" applyFill="1" applyBorder="1"/>
    <xf numFmtId="0" fontId="31" fillId="0" borderId="0" xfId="0" applyFont="1" applyFill="1" applyBorder="1"/>
    <xf numFmtId="0" fontId="31" fillId="0" borderId="12" xfId="0" applyFont="1" applyFill="1" applyBorder="1"/>
    <xf numFmtId="0" fontId="31" fillId="0" borderId="11" xfId="0" applyFont="1" applyFill="1" applyBorder="1"/>
    <xf numFmtId="0" fontId="31" fillId="0" borderId="4" xfId="0" applyFont="1" applyFill="1" applyBorder="1"/>
    <xf numFmtId="0" fontId="35" fillId="0" borderId="0" xfId="0" applyFont="1" applyFill="1" applyBorder="1"/>
    <xf numFmtId="0" fontId="36" fillId="0" borderId="0" xfId="0" applyFont="1" applyFill="1"/>
    <xf numFmtId="1" fontId="0" fillId="0" borderId="0" xfId="0" applyNumberFormat="1" applyFill="1"/>
    <xf numFmtId="1" fontId="31" fillId="0" borderId="8" xfId="0" applyNumberFormat="1" applyFont="1" applyFill="1" applyBorder="1"/>
    <xf numFmtId="167" fontId="32" fillId="0" borderId="0" xfId="57" applyNumberFormat="1" applyFont="1" applyFill="1" applyBorder="1"/>
    <xf numFmtId="0" fontId="31" fillId="0" borderId="6" xfId="0" quotePrefix="1" applyFont="1" applyFill="1" applyBorder="1" applyAlignment="1">
      <alignment horizontal="center"/>
    </xf>
    <xf numFmtId="0" fontId="31" fillId="0" borderId="4" xfId="0" quotePrefix="1" applyFont="1" applyFill="1" applyBorder="1" applyAlignment="1">
      <alignment horizontal="center"/>
    </xf>
    <xf numFmtId="164" fontId="34" fillId="0" borderId="11" xfId="0" applyNumberFormat="1" applyFont="1" applyFill="1" applyBorder="1" applyAlignment="1">
      <alignment horizontal="right"/>
    </xf>
    <xf numFmtId="3" fontId="31" fillId="0" borderId="6" xfId="0" applyNumberFormat="1" applyFont="1" applyFill="1" applyBorder="1"/>
    <xf numFmtId="164" fontId="34" fillId="0" borderId="4" xfId="0" applyNumberFormat="1" applyFont="1" applyFill="1" applyBorder="1" applyAlignment="1">
      <alignment horizontal="right"/>
    </xf>
    <xf numFmtId="165" fontId="34" fillId="0" borderId="4" xfId="0" applyNumberFormat="1" applyFont="1" applyFill="1" applyBorder="1"/>
    <xf numFmtId="0" fontId="34" fillId="0" borderId="6" xfId="0" applyFont="1" applyFill="1" applyBorder="1"/>
    <xf numFmtId="0" fontId="35" fillId="0" borderId="0" xfId="0" quotePrefix="1" applyFont="1" applyFill="1" applyBorder="1" applyAlignment="1">
      <alignment horizontal="center"/>
    </xf>
    <xf numFmtId="1" fontId="35" fillId="0" borderId="0" xfId="0" applyNumberFormat="1" applyFont="1" applyFill="1" applyBorder="1" applyAlignment="1">
      <alignment vertical="top" wrapText="1"/>
    </xf>
    <xf numFmtId="3" fontId="35" fillId="0" borderId="0" xfId="0" applyNumberFormat="1" applyFont="1" applyFill="1" applyBorder="1"/>
    <xf numFmtId="3" fontId="37" fillId="0" borderId="0" xfId="0" applyNumberFormat="1" applyFont="1" applyFill="1" applyBorder="1"/>
    <xf numFmtId="3" fontId="35" fillId="0" borderId="0" xfId="52" applyNumberFormat="1" applyFont="1" applyFill="1" applyBorder="1" applyAlignment="1">
      <alignment vertical="top" wrapText="1"/>
    </xf>
    <xf numFmtId="3" fontId="37" fillId="0" borderId="9" xfId="0" applyNumberFormat="1" applyFont="1" applyFill="1" applyBorder="1"/>
    <xf numFmtId="3" fontId="37" fillId="0" borderId="10" xfId="0" applyNumberFormat="1" applyFont="1" applyFill="1" applyBorder="1"/>
    <xf numFmtId="3" fontId="35" fillId="0" borderId="8" xfId="0" applyNumberFormat="1" applyFont="1" applyFill="1" applyBorder="1" applyAlignment="1">
      <alignment vertical="top" wrapText="1"/>
    </xf>
    <xf numFmtId="0" fontId="35" fillId="0" borderId="0" xfId="52" applyFont="1" applyFill="1" applyBorder="1" applyAlignment="1">
      <alignment vertical="top" wrapText="1"/>
    </xf>
    <xf numFmtId="0" fontId="35" fillId="0" borderId="25" xfId="52" applyFont="1" applyFill="1" applyBorder="1" applyAlignment="1">
      <alignment vertical="top" wrapText="1"/>
    </xf>
    <xf numFmtId="0" fontId="35" fillId="0" borderId="26" xfId="52" applyFont="1" applyFill="1" applyBorder="1" applyAlignment="1">
      <alignment vertical="top" wrapText="1"/>
    </xf>
    <xf numFmtId="0" fontId="35" fillId="0" borderId="27" xfId="52" applyFont="1" applyFill="1" applyBorder="1" applyAlignment="1">
      <alignment vertical="top" wrapText="1"/>
    </xf>
    <xf numFmtId="0" fontId="38" fillId="0" borderId="27" xfId="52" applyFont="1" applyFill="1" applyBorder="1" applyAlignment="1">
      <alignment vertical="top" wrapText="1"/>
    </xf>
    <xf numFmtId="0" fontId="35" fillId="0" borderId="25" xfId="52" applyFont="1" applyFill="1" applyBorder="1" applyAlignment="1">
      <alignment horizontal="center" vertical="top" wrapText="1"/>
    </xf>
    <xf numFmtId="0" fontId="38" fillId="0" borderId="26" xfId="52" applyFont="1" applyFill="1" applyBorder="1" applyAlignment="1">
      <alignment horizontal="right" vertical="top" wrapText="1"/>
    </xf>
    <xf numFmtId="3" fontId="35" fillId="0" borderId="25" xfId="52" applyNumberFormat="1" applyFont="1" applyFill="1" applyBorder="1" applyAlignment="1">
      <alignment horizontal="center" vertical="top" wrapText="1"/>
    </xf>
    <xf numFmtId="3" fontId="35" fillId="0" borderId="9" xfId="0" applyNumberFormat="1" applyFont="1" applyFill="1" applyBorder="1" applyAlignment="1">
      <alignment horizontal="right"/>
    </xf>
    <xf numFmtId="3" fontId="35" fillId="0" borderId="28" xfId="0" applyNumberFormat="1" applyFont="1" applyFill="1" applyBorder="1"/>
    <xf numFmtId="164" fontId="38" fillId="0" borderId="0" xfId="52" applyNumberFormat="1" applyFont="1" applyFill="1" applyBorder="1" applyAlignment="1">
      <alignment horizontal="right" vertical="top" wrapText="1"/>
    </xf>
    <xf numFmtId="164" fontId="38" fillId="0" borderId="26" xfId="52" applyNumberFormat="1" applyFont="1" applyFill="1" applyBorder="1" applyAlignment="1">
      <alignment horizontal="right" vertical="top" wrapText="1"/>
    </xf>
    <xf numFmtId="0" fontId="39" fillId="0" borderId="0" xfId="0" applyFont="1" applyFill="1" applyBorder="1" applyAlignment="1">
      <alignment horizontal="center"/>
    </xf>
    <xf numFmtId="3" fontId="35" fillId="0" borderId="26" xfId="0" applyNumberFormat="1" applyFont="1" applyFill="1" applyBorder="1"/>
    <xf numFmtId="3" fontId="35" fillId="0" borderId="0" xfId="0" applyNumberFormat="1" applyFont="1" applyFill="1" applyBorder="1" applyAlignment="1">
      <alignment horizontal="center"/>
    </xf>
    <xf numFmtId="164" fontId="38" fillId="0" borderId="0" xfId="0" applyNumberFormat="1" applyFont="1" applyFill="1" applyBorder="1"/>
    <xf numFmtId="0" fontId="35" fillId="0" borderId="0" xfId="0" applyFont="1" applyFill="1" applyBorder="1" applyAlignment="1">
      <alignment horizontal="center"/>
    </xf>
    <xf numFmtId="165" fontId="38" fillId="0" borderId="0" xfId="0" applyNumberFormat="1" applyFont="1" applyFill="1" applyBorder="1"/>
    <xf numFmtId="3" fontId="35" fillId="0" borderId="8" xfId="0" applyNumberFormat="1" applyFont="1" applyFill="1" applyBorder="1" applyAlignment="1">
      <alignment horizontal="center"/>
    </xf>
    <xf numFmtId="164" fontId="38" fillId="0" borderId="9" xfId="0" applyNumberFormat="1" applyFont="1" applyFill="1" applyBorder="1"/>
    <xf numFmtId="0" fontId="35" fillId="0" borderId="8" xfId="0" applyFont="1" applyFill="1" applyBorder="1" applyAlignment="1">
      <alignment horizontal="center"/>
    </xf>
    <xf numFmtId="3" fontId="35" fillId="0" borderId="10" xfId="0" applyNumberFormat="1" applyFont="1" applyFill="1" applyBorder="1"/>
    <xf numFmtId="0" fontId="38" fillId="0" borderId="0" xfId="0" applyFont="1" applyFill="1" applyBorder="1"/>
    <xf numFmtId="0" fontId="38" fillId="0" borderId="9" xfId="0" applyFont="1" applyFill="1" applyBorder="1"/>
    <xf numFmtId="3" fontId="35" fillId="0" borderId="8" xfId="0" applyNumberFormat="1" applyFont="1" applyFill="1" applyBorder="1"/>
    <xf numFmtId="0" fontId="0" fillId="0" borderId="12" xfId="0" applyBorder="1" applyAlignment="1">
      <alignment horizontal="center" vertical="center"/>
    </xf>
    <xf numFmtId="0" fontId="35" fillId="0" borderId="8" xfId="52" applyFont="1" applyFill="1" applyBorder="1" applyAlignment="1">
      <alignment vertical="top" wrapText="1"/>
    </xf>
    <xf numFmtId="0" fontId="35" fillId="0" borderId="9" xfId="52" applyFont="1" applyFill="1" applyBorder="1" applyAlignment="1">
      <alignment vertical="top" wrapText="1"/>
    </xf>
    <xf numFmtId="0" fontId="35" fillId="0" borderId="10" xfId="52" applyFont="1" applyFill="1" applyBorder="1" applyAlignment="1">
      <alignment vertical="top" wrapText="1"/>
    </xf>
    <xf numFmtId="0" fontId="38" fillId="0" borderId="10" xfId="52" applyFont="1" applyFill="1" applyBorder="1" applyAlignment="1">
      <alignment vertical="top" wrapText="1"/>
    </xf>
    <xf numFmtId="0" fontId="35" fillId="0" borderId="9" xfId="0" quotePrefix="1" applyFont="1" applyFill="1" applyBorder="1" applyAlignment="1">
      <alignment horizontal="center"/>
    </xf>
    <xf numFmtId="0" fontId="35" fillId="0" borderId="8" xfId="52" applyFont="1" applyFill="1" applyBorder="1" applyAlignment="1">
      <alignment horizontal="center" vertical="top" wrapText="1"/>
    </xf>
    <xf numFmtId="164" fontId="38" fillId="0" borderId="9" xfId="52" applyNumberFormat="1" applyFont="1" applyFill="1" applyBorder="1" applyAlignment="1">
      <alignment horizontal="right" vertical="top" wrapText="1"/>
    </xf>
    <xf numFmtId="0" fontId="38" fillId="0" borderId="9" xfId="52" applyFont="1" applyFill="1" applyBorder="1" applyAlignment="1">
      <alignment horizontal="right" vertical="top" wrapText="1"/>
    </xf>
    <xf numFmtId="3" fontId="35" fillId="0" borderId="8" xfId="52" applyNumberFormat="1" applyFont="1" applyFill="1" applyBorder="1" applyAlignment="1">
      <alignment horizontal="center" vertical="top" wrapText="1"/>
    </xf>
    <xf numFmtId="3" fontId="35" fillId="0" borderId="10" xfId="0" applyNumberFormat="1" applyFont="1" applyFill="1" applyBorder="1" applyAlignment="1">
      <alignment horizontal="right"/>
    </xf>
    <xf numFmtId="3" fontId="35" fillId="0" borderId="27" xfId="0" applyNumberFormat="1" applyFont="1" applyFill="1" applyBorder="1"/>
    <xf numFmtId="0" fontId="35" fillId="0" borderId="11" xfId="0" quotePrefix="1" applyFont="1" applyFill="1" applyBorder="1" applyAlignment="1">
      <alignment horizontal="center"/>
    </xf>
    <xf numFmtId="3" fontId="35" fillId="0" borderId="12" xfId="0" applyNumberFormat="1" applyFont="1" applyFill="1" applyBorder="1" applyAlignment="1">
      <alignment vertical="top" wrapText="1"/>
    </xf>
    <xf numFmtId="1" fontId="35" fillId="0" borderId="11" xfId="0" applyNumberFormat="1" applyFont="1" applyFill="1" applyBorder="1" applyAlignment="1">
      <alignment vertical="top" wrapText="1"/>
    </xf>
    <xf numFmtId="3" fontId="35" fillId="0" borderId="11" xfId="0" applyNumberFormat="1" applyFont="1" applyFill="1" applyBorder="1"/>
    <xf numFmtId="3" fontId="37" fillId="0" borderId="13" xfId="0" applyNumberFormat="1" applyFont="1" applyFill="1" applyBorder="1"/>
    <xf numFmtId="3" fontId="35" fillId="0" borderId="11" xfId="52" applyNumberFormat="1" applyFont="1" applyFill="1" applyBorder="1" applyAlignment="1">
      <alignment vertical="top" wrapText="1"/>
    </xf>
    <xf numFmtId="3" fontId="37" fillId="0" borderId="11" xfId="0" applyNumberFormat="1" applyFont="1" applyFill="1" applyBorder="1"/>
    <xf numFmtId="3" fontId="37" fillId="0" borderId="14" xfId="0" applyNumberFormat="1" applyFont="1" applyFill="1" applyBorder="1"/>
    <xf numFmtId="0" fontId="35" fillId="0" borderId="12" xfId="52" applyFont="1" applyFill="1" applyBorder="1" applyAlignment="1">
      <alignment vertical="top" wrapText="1"/>
    </xf>
    <xf numFmtId="0" fontId="35" fillId="0" borderId="11" xfId="52" applyFont="1" applyFill="1" applyBorder="1" applyAlignment="1">
      <alignment vertical="top" wrapText="1"/>
    </xf>
    <xf numFmtId="0" fontId="35" fillId="0" borderId="13" xfId="52" applyFont="1" applyFill="1" applyBorder="1" applyAlignment="1">
      <alignment vertical="top" wrapText="1"/>
    </xf>
    <xf numFmtId="0" fontId="35" fillId="0" borderId="14" xfId="52" applyFont="1" applyFill="1" applyBorder="1" applyAlignment="1">
      <alignment vertical="top" wrapText="1"/>
    </xf>
    <xf numFmtId="0" fontId="38" fillId="0" borderId="14" xfId="52" applyFont="1" applyFill="1" applyBorder="1" applyAlignment="1">
      <alignment vertical="top" wrapText="1"/>
    </xf>
    <xf numFmtId="0" fontId="35" fillId="0" borderId="12" xfId="52" applyFont="1" applyFill="1" applyBorder="1" applyAlignment="1">
      <alignment horizontal="center" vertical="top" wrapText="1"/>
    </xf>
    <xf numFmtId="164" fontId="38" fillId="0" borderId="13" xfId="52" applyNumberFormat="1" applyFont="1" applyFill="1" applyBorder="1" applyAlignment="1">
      <alignment horizontal="right" vertical="top" wrapText="1"/>
    </xf>
    <xf numFmtId="0" fontId="35" fillId="0" borderId="11" xfId="52" applyFont="1" applyFill="1" applyBorder="1" applyAlignment="1">
      <alignment horizontal="center" vertical="top" wrapText="1"/>
    </xf>
    <xf numFmtId="0" fontId="38" fillId="0" borderId="11" xfId="52" applyFont="1" applyFill="1" applyBorder="1" applyAlignment="1">
      <alignment horizontal="right" vertical="top" wrapText="1"/>
    </xf>
    <xf numFmtId="3" fontId="35" fillId="0" borderId="12" xfId="52" applyNumberFormat="1" applyFont="1" applyFill="1" applyBorder="1" applyAlignment="1">
      <alignment horizontal="center" vertical="top" wrapText="1"/>
    </xf>
    <xf numFmtId="0" fontId="38" fillId="0" borderId="13" xfId="52" applyFont="1" applyFill="1" applyBorder="1" applyAlignment="1">
      <alignment horizontal="right" vertical="top" wrapText="1"/>
    </xf>
    <xf numFmtId="3" fontId="35" fillId="0" borderId="11" xfId="52" applyNumberFormat="1" applyFont="1" applyFill="1" applyBorder="1" applyAlignment="1">
      <alignment horizontal="center" vertical="top" wrapText="1"/>
    </xf>
    <xf numFmtId="164" fontId="38" fillId="0" borderId="11" xfId="52" applyNumberFormat="1" applyFont="1" applyFill="1" applyBorder="1" applyAlignment="1">
      <alignment horizontal="right" vertical="top" wrapText="1"/>
    </xf>
    <xf numFmtId="3" fontId="35" fillId="0" borderId="14" xfId="0" applyNumberFormat="1" applyFont="1" applyFill="1" applyBorder="1" applyAlignment="1">
      <alignment horizontal="right"/>
    </xf>
    <xf numFmtId="0" fontId="35" fillId="0" borderId="29" xfId="52" applyFont="1" applyFill="1" applyBorder="1" applyAlignment="1">
      <alignment horizontal="center" vertical="top" wrapText="1"/>
    </xf>
    <xf numFmtId="0" fontId="38" fillId="0" borderId="30" xfId="52" applyFont="1" applyFill="1" applyBorder="1" applyAlignment="1">
      <alignment horizontal="right" vertical="top" wrapText="1"/>
    </xf>
    <xf numFmtId="3" fontId="35" fillId="0" borderId="29" xfId="52" applyNumberFormat="1" applyFont="1" applyFill="1" applyBorder="1" applyAlignment="1">
      <alignment horizontal="center" vertical="top" wrapText="1"/>
    </xf>
    <xf numFmtId="3" fontId="35" fillId="0" borderId="31" xfId="0" applyNumberFormat="1" applyFont="1" applyFill="1" applyBorder="1"/>
    <xf numFmtId="0" fontId="35" fillId="0" borderId="32" xfId="52" applyFont="1" applyFill="1" applyBorder="1" applyAlignment="1">
      <alignment horizontal="center" vertical="top" wrapText="1"/>
    </xf>
    <xf numFmtId="0" fontId="38" fillId="0" borderId="33" xfId="52" applyFont="1" applyFill="1" applyBorder="1" applyAlignment="1">
      <alignment horizontal="right" vertical="top" wrapText="1"/>
    </xf>
    <xf numFmtId="3" fontId="35" fillId="0" borderId="32" xfId="52" applyNumberFormat="1" applyFont="1" applyFill="1" applyBorder="1" applyAlignment="1">
      <alignment horizontal="center" vertical="top" wrapText="1"/>
    </xf>
    <xf numFmtId="164" fontId="38" fillId="0" borderId="33" xfId="52" applyNumberFormat="1" applyFont="1" applyFill="1" applyBorder="1" applyAlignment="1">
      <alignment horizontal="right" vertical="top" wrapText="1"/>
    </xf>
    <xf numFmtId="3" fontId="35" fillId="0" borderId="34" xfId="0" applyNumberFormat="1" applyFont="1" applyFill="1" applyBorder="1"/>
    <xf numFmtId="164" fontId="38" fillId="0" borderId="30" xfId="52" applyNumberFormat="1" applyFont="1" applyFill="1" applyBorder="1" applyAlignment="1">
      <alignment horizontal="right" vertical="top" wrapText="1"/>
    </xf>
    <xf numFmtId="3" fontId="35" fillId="0" borderId="12" xfId="0" applyNumberFormat="1" applyFont="1" applyFill="1" applyBorder="1" applyAlignment="1">
      <alignment horizontal="center"/>
    </xf>
    <xf numFmtId="164" fontId="38" fillId="0" borderId="13" xfId="0" applyNumberFormat="1" applyFont="1" applyFill="1" applyBorder="1"/>
    <xf numFmtId="0" fontId="35" fillId="0" borderId="12" xfId="0" applyFont="1" applyFill="1" applyBorder="1" applyAlignment="1">
      <alignment horizontal="center"/>
    </xf>
    <xf numFmtId="0" fontId="35" fillId="0" borderId="11" xfId="0" applyFont="1" applyFill="1" applyBorder="1" applyAlignment="1">
      <alignment horizontal="center"/>
    </xf>
    <xf numFmtId="164" fontId="38" fillId="0" borderId="11" xfId="0" applyNumberFormat="1" applyFont="1" applyFill="1" applyBorder="1"/>
    <xf numFmtId="3" fontId="35" fillId="0" borderId="11" xfId="0" applyNumberFormat="1" applyFont="1" applyFill="1" applyBorder="1" applyAlignment="1">
      <alignment horizontal="center"/>
    </xf>
    <xf numFmtId="165" fontId="38" fillId="0" borderId="11" xfId="0" applyNumberFormat="1" applyFont="1" applyFill="1" applyBorder="1"/>
    <xf numFmtId="3" fontId="35" fillId="0" borderId="14" xfId="0" applyNumberFormat="1" applyFont="1" applyFill="1" applyBorder="1"/>
    <xf numFmtId="3" fontId="35" fillId="0" borderId="12" xfId="0" applyNumberFormat="1" applyFont="1" applyFill="1" applyBorder="1"/>
    <xf numFmtId="0" fontId="35" fillId="0" borderId="6" xfId="0" quotePrefix="1" applyFont="1" applyFill="1" applyBorder="1" applyAlignment="1">
      <alignment horizontal="center"/>
    </xf>
    <xf numFmtId="0" fontId="35" fillId="0" borderId="0" xfId="52" applyFont="1" applyFill="1" applyBorder="1" applyAlignment="1">
      <alignment horizontal="center" vertical="top" wrapText="1"/>
    </xf>
    <xf numFmtId="0" fontId="38" fillId="0" borderId="0" xfId="52" applyFont="1" applyFill="1" applyBorder="1" applyAlignment="1">
      <alignment horizontal="right" vertical="top" wrapText="1"/>
    </xf>
    <xf numFmtId="3" fontId="35" fillId="0" borderId="0" xfId="52" applyNumberFormat="1" applyFont="1" applyFill="1" applyBorder="1" applyAlignment="1">
      <alignment horizontal="center" vertical="top" wrapText="1"/>
    </xf>
    <xf numFmtId="0" fontId="35" fillId="0" borderId="36" xfId="0" quotePrefix="1" applyFont="1" applyFill="1" applyBorder="1" applyAlignment="1">
      <alignment horizontal="center"/>
    </xf>
    <xf numFmtId="0" fontId="39" fillId="0" borderId="38" xfId="0" applyFont="1" applyFill="1" applyBorder="1" applyAlignment="1">
      <alignment horizontal="center"/>
    </xf>
    <xf numFmtId="3" fontId="35" fillId="0" borderId="39" xfId="52" applyNumberFormat="1" applyFont="1" applyFill="1" applyBorder="1" applyAlignment="1">
      <alignment horizontal="center" vertical="top" wrapText="1"/>
    </xf>
    <xf numFmtId="164" fontId="38" fillId="0" borderId="37" xfId="52" applyNumberFormat="1" applyFont="1" applyFill="1" applyBorder="1" applyAlignment="1">
      <alignment horizontal="right" vertical="top" wrapText="1"/>
    </xf>
    <xf numFmtId="164" fontId="38" fillId="0" borderId="38" xfId="52" applyNumberFormat="1" applyFont="1" applyFill="1" applyBorder="1" applyAlignment="1">
      <alignment horizontal="right" vertical="top" wrapText="1"/>
    </xf>
    <xf numFmtId="3" fontId="35" fillId="0" borderId="40" xfId="0" applyNumberFormat="1" applyFont="1" applyFill="1" applyBorder="1"/>
    <xf numFmtId="3" fontId="35" fillId="0" borderId="4" xfId="0" applyNumberFormat="1" applyFont="1" applyFill="1" applyBorder="1" applyAlignment="1">
      <alignment horizontal="center"/>
    </xf>
    <xf numFmtId="164" fontId="38" fillId="0" borderId="4" xfId="0" applyNumberFormat="1" applyFont="1" applyFill="1" applyBorder="1"/>
    <xf numFmtId="0" fontId="35" fillId="0" borderId="4" xfId="0" applyFont="1" applyFill="1" applyBorder="1" applyAlignment="1">
      <alignment horizontal="center"/>
    </xf>
    <xf numFmtId="3" fontId="35" fillId="0" borderId="4" xfId="0" applyNumberFormat="1" applyFont="1" applyFill="1" applyBorder="1"/>
    <xf numFmtId="3" fontId="35" fillId="0" borderId="5" xfId="0" applyNumberFormat="1" applyFont="1" applyFill="1" applyBorder="1" applyAlignment="1">
      <alignment horizontal="center"/>
    </xf>
    <xf numFmtId="164" fontId="38" fillId="0" borderId="6" xfId="0" applyNumberFormat="1" applyFont="1" applyFill="1" applyBorder="1"/>
    <xf numFmtId="0" fontId="35" fillId="0" borderId="5" xfId="0" applyFont="1" applyFill="1" applyBorder="1" applyAlignment="1">
      <alignment horizontal="center"/>
    </xf>
    <xf numFmtId="0" fontId="38" fillId="0" borderId="6" xfId="0" applyFont="1" applyFill="1" applyBorder="1"/>
    <xf numFmtId="3" fontId="35" fillId="0" borderId="7" xfId="0" applyNumberFormat="1" applyFont="1" applyFill="1" applyBorder="1"/>
    <xf numFmtId="3" fontId="35" fillId="0" borderId="5" xfId="0" applyNumberFormat="1" applyFont="1" applyFill="1" applyBorder="1"/>
    <xf numFmtId="3" fontId="37" fillId="0" borderId="6" xfId="0" applyNumberFormat="1" applyFont="1" applyFill="1" applyBorder="1"/>
    <xf numFmtId="0" fontId="39" fillId="0" borderId="26" xfId="0" applyFont="1" applyFill="1" applyBorder="1" applyAlignment="1">
      <alignment horizontal="center"/>
    </xf>
    <xf numFmtId="0" fontId="35" fillId="0" borderId="26" xfId="0" quotePrefix="1" applyFont="1" applyFill="1" applyBorder="1" applyAlignment="1">
      <alignment horizontal="center"/>
    </xf>
    <xf numFmtId="0" fontId="40" fillId="0" borderId="0" xfId="0" applyFont="1" applyFill="1"/>
    <xf numFmtId="9" fontId="0" fillId="0" borderId="0" xfId="0" applyNumberFormat="1" applyFill="1"/>
    <xf numFmtId="0" fontId="35" fillId="0" borderId="13" xfId="0" quotePrefix="1" applyFont="1" applyFill="1" applyBorder="1" applyAlignment="1">
      <alignment horizontal="center"/>
    </xf>
    <xf numFmtId="0" fontId="35" fillId="0" borderId="33" xfId="0" quotePrefix="1" applyFont="1" applyFill="1" applyBorder="1" applyAlignment="1">
      <alignment horizontal="center"/>
    </xf>
    <xf numFmtId="0" fontId="39" fillId="0" borderId="30" xfId="0" applyFont="1" applyFill="1" applyBorder="1" applyAlignment="1">
      <alignment horizontal="center"/>
    </xf>
    <xf numFmtId="164" fontId="38" fillId="0" borderId="35" xfId="52" applyNumberFormat="1" applyFont="1" applyFill="1" applyBorder="1" applyAlignment="1">
      <alignment horizontal="right" vertical="top" wrapText="1"/>
    </xf>
    <xf numFmtId="3" fontId="35" fillId="0" borderId="41" xfId="0" applyNumberFormat="1" applyFont="1" applyFill="1" applyBorder="1"/>
    <xf numFmtId="0" fontId="35" fillId="0" borderId="4" xfId="0" quotePrefix="1" applyFont="1" applyFill="1" applyBorder="1" applyAlignment="1">
      <alignment horizontal="center"/>
    </xf>
    <xf numFmtId="1" fontId="35" fillId="0" borderId="4" xfId="0" applyNumberFormat="1" applyFont="1" applyFill="1" applyBorder="1" applyAlignment="1">
      <alignment vertical="top" wrapText="1"/>
    </xf>
    <xf numFmtId="3" fontId="35" fillId="0" borderId="4" xfId="52" applyNumberFormat="1" applyFont="1" applyFill="1" applyBorder="1" applyAlignment="1">
      <alignment vertical="top" wrapText="1"/>
    </xf>
    <xf numFmtId="0" fontId="35" fillId="0" borderId="5" xfId="52" applyFont="1" applyFill="1" applyBorder="1" applyAlignment="1">
      <alignment vertical="top" wrapText="1"/>
    </xf>
    <xf numFmtId="0" fontId="35" fillId="0" borderId="4" xfId="52" applyFont="1" applyFill="1" applyBorder="1" applyAlignment="1">
      <alignment vertical="top" wrapText="1"/>
    </xf>
    <xf numFmtId="0" fontId="35" fillId="0" borderId="6" xfId="52" applyFont="1" applyFill="1" applyBorder="1" applyAlignment="1">
      <alignment vertical="top" wrapText="1"/>
    </xf>
    <xf numFmtId="0" fontId="35" fillId="0" borderId="7" xfId="52" applyFont="1" applyFill="1" applyBorder="1" applyAlignment="1">
      <alignment vertical="top" wrapText="1"/>
    </xf>
    <xf numFmtId="0" fontId="35" fillId="0" borderId="36" xfId="0" applyFont="1" applyFill="1" applyBorder="1" applyAlignment="1">
      <alignment horizontal="center"/>
    </xf>
    <xf numFmtId="0" fontId="35" fillId="0" borderId="6" xfId="0" applyFont="1" applyFill="1" applyBorder="1" applyAlignment="1">
      <alignment horizontal="center"/>
    </xf>
    <xf numFmtId="4" fontId="37" fillId="0" borderId="0" xfId="0" applyNumberFormat="1" applyFont="1" applyFill="1" applyBorder="1"/>
    <xf numFmtId="3" fontId="37" fillId="0" borderId="7" xfId="0" applyNumberFormat="1" applyFont="1" applyFill="1" applyBorder="1"/>
    <xf numFmtId="0" fontId="35" fillId="0" borderId="5" xfId="52" applyFont="1" applyFill="1" applyBorder="1" applyAlignment="1">
      <alignment horizontal="center" vertical="top" wrapText="1"/>
    </xf>
    <xf numFmtId="164" fontId="38" fillId="0" borderId="6" xfId="52" applyNumberFormat="1" applyFont="1" applyFill="1" applyBorder="1" applyAlignment="1">
      <alignment horizontal="right" vertical="top" wrapText="1"/>
    </xf>
    <xf numFmtId="0" fontId="35" fillId="0" borderId="4" xfId="52" applyFont="1" applyFill="1" applyBorder="1" applyAlignment="1">
      <alignment horizontal="center" vertical="top" wrapText="1"/>
    </xf>
    <xf numFmtId="164" fontId="38" fillId="0" borderId="4" xfId="52" applyNumberFormat="1" applyFont="1" applyFill="1" applyBorder="1" applyAlignment="1">
      <alignment horizontal="right" vertical="top" wrapText="1"/>
    </xf>
    <xf numFmtId="3" fontId="35" fillId="0" borderId="5" xfId="52" applyNumberFormat="1" applyFont="1" applyFill="1" applyBorder="1" applyAlignment="1">
      <alignment horizontal="center" vertical="top" wrapText="1"/>
    </xf>
    <xf numFmtId="0" fontId="38" fillId="0" borderId="6" xfId="52" applyFont="1" applyFill="1" applyBorder="1" applyAlignment="1">
      <alignment horizontal="right" vertical="top" wrapText="1"/>
    </xf>
    <xf numFmtId="3" fontId="35" fillId="0" borderId="4" xfId="52" applyNumberFormat="1" applyFont="1" applyFill="1" applyBorder="1" applyAlignment="1">
      <alignment horizontal="center" vertical="top" wrapText="1"/>
    </xf>
    <xf numFmtId="3" fontId="35" fillId="0" borderId="7" xfId="0" applyNumberFormat="1" applyFont="1" applyFill="1" applyBorder="1" applyAlignment="1">
      <alignment horizontal="right"/>
    </xf>
    <xf numFmtId="165" fontId="38" fillId="0" borderId="4" xfId="0" applyNumberFormat="1" applyFont="1" applyFill="1" applyBorder="1"/>
    <xf numFmtId="3" fontId="35" fillId="0" borderId="0" xfId="0" applyNumberFormat="1" applyFont="1" applyFill="1" applyBorder="1" applyAlignment="1">
      <alignment vertical="top" wrapText="1"/>
    </xf>
    <xf numFmtId="164" fontId="35" fillId="0" borderId="10" xfId="52" applyNumberFormat="1" applyFont="1" applyFill="1" applyBorder="1" applyAlignment="1">
      <alignment vertical="top" wrapText="1"/>
    </xf>
    <xf numFmtId="0" fontId="38" fillId="0" borderId="6" xfId="52" applyFont="1" applyFill="1" applyBorder="1" applyAlignment="1">
      <alignment vertical="top" wrapText="1"/>
    </xf>
    <xf numFmtId="0" fontId="38" fillId="0" borderId="9" xfId="52" applyFont="1" applyFill="1" applyBorder="1" applyAlignment="1">
      <alignment vertical="top" wrapText="1"/>
    </xf>
    <xf numFmtId="0" fontId="39" fillId="0" borderId="0" xfId="0" applyFont="1" applyFill="1" applyBorder="1" applyAlignment="1">
      <alignment horizontal="center" wrapText="1"/>
    </xf>
    <xf numFmtId="3" fontId="35" fillId="0" borderId="11" xfId="0" applyNumberFormat="1" applyFont="1" applyFill="1" applyBorder="1" applyAlignment="1">
      <alignment vertical="top" wrapText="1"/>
    </xf>
    <xf numFmtId="164" fontId="35" fillId="0" borderId="14" xfId="52" applyNumberFormat="1" applyFont="1" applyFill="1" applyBorder="1" applyAlignment="1">
      <alignment vertical="top" wrapText="1"/>
    </xf>
    <xf numFmtId="0" fontId="38" fillId="0" borderId="13" xfId="52" applyFont="1" applyFill="1" applyBorder="1" applyAlignment="1">
      <alignment vertical="top" wrapText="1"/>
    </xf>
    <xf numFmtId="3" fontId="35" fillId="0" borderId="35" xfId="52" applyNumberFormat="1" applyFont="1" applyFill="1" applyBorder="1" applyAlignment="1">
      <alignment horizontal="center" vertical="top" wrapText="1"/>
    </xf>
    <xf numFmtId="0" fontId="39" fillId="0" borderId="11" xfId="0" applyFont="1" applyFill="1" applyBorder="1" applyAlignment="1">
      <alignment horizontal="center" wrapText="1"/>
    </xf>
    <xf numFmtId="0" fontId="38" fillId="0" borderId="13" xfId="0" applyFont="1" applyFill="1" applyBorder="1"/>
    <xf numFmtId="0" fontId="35" fillId="0" borderId="26" xfId="0" applyFont="1" applyFill="1" applyBorder="1" applyAlignment="1">
      <alignment horizontal="center"/>
    </xf>
    <xf numFmtId="0" fontId="35" fillId="0" borderId="9" xfId="0" applyFont="1" applyFill="1" applyBorder="1" applyAlignment="1">
      <alignment horizontal="center"/>
    </xf>
    <xf numFmtId="3" fontId="35" fillId="0" borderId="4" xfId="0" applyNumberFormat="1" applyFont="1" applyFill="1" applyBorder="1" applyAlignment="1">
      <alignment vertical="top" wrapText="1"/>
    </xf>
    <xf numFmtId="3" fontId="37" fillId="0" borderId="4" xfId="0" applyNumberFormat="1" applyFont="1" applyFill="1" applyBorder="1"/>
    <xf numFmtId="164" fontId="35" fillId="0" borderId="7" xfId="52" applyNumberFormat="1" applyFont="1" applyFill="1" applyBorder="1" applyAlignment="1">
      <alignment vertical="top" wrapText="1"/>
    </xf>
    <xf numFmtId="0" fontId="38" fillId="0" borderId="7" xfId="52" applyFont="1" applyFill="1" applyBorder="1" applyAlignment="1">
      <alignment vertical="top" wrapText="1"/>
    </xf>
    <xf numFmtId="0" fontId="43" fillId="0" borderId="0" xfId="0" applyFont="1" applyFill="1" applyBorder="1" applyAlignment="1">
      <alignment vertical="top" wrapText="1"/>
    </xf>
    <xf numFmtId="0" fontId="43" fillId="0" borderId="11" xfId="0" applyFont="1" applyFill="1" applyBorder="1" applyAlignment="1">
      <alignment vertical="top" wrapText="1"/>
    </xf>
    <xf numFmtId="0" fontId="21" fillId="0" borderId="0" xfId="47" applyFill="1" applyAlignment="1">
      <alignment wrapText="1"/>
    </xf>
    <xf numFmtId="164" fontId="38" fillId="0" borderId="13" xfId="52" applyNumberFormat="1" applyFont="1" applyFill="1" applyBorder="1" applyAlignment="1">
      <alignment vertical="top" wrapText="1"/>
    </xf>
    <xf numFmtId="168" fontId="32" fillId="0" borderId="0" xfId="0" applyNumberFormat="1" applyFont="1" applyFill="1" applyBorder="1"/>
    <xf numFmtId="167" fontId="0" fillId="0" borderId="0" xfId="57" applyNumberFormat="1" applyFont="1" applyFill="1"/>
    <xf numFmtId="3" fontId="35" fillId="0" borderId="5" xfId="0" applyNumberFormat="1" applyFont="1" applyFill="1" applyBorder="1" applyAlignment="1">
      <alignment vertical="top" wrapText="1"/>
    </xf>
    <xf numFmtId="164" fontId="38" fillId="0" borderId="9" xfId="52" applyNumberFormat="1" applyFont="1" applyFill="1" applyBorder="1" applyAlignment="1">
      <alignment vertical="top" wrapText="1"/>
    </xf>
    <xf numFmtId="164" fontId="35" fillId="0" borderId="4" xfId="52" applyNumberFormat="1" applyFont="1" applyFill="1" applyBorder="1" applyAlignment="1">
      <alignment vertical="top" wrapText="1"/>
    </xf>
    <xf numFmtId="164" fontId="38" fillId="0" borderId="6" xfId="52" applyNumberFormat="1" applyFont="1" applyFill="1" applyBorder="1" applyAlignment="1">
      <alignment vertical="top" wrapText="1"/>
    </xf>
    <xf numFmtId="164" fontId="35" fillId="0" borderId="11" xfId="52" applyNumberFormat="1" applyFont="1" applyFill="1" applyBorder="1" applyAlignment="1">
      <alignment vertical="top" wrapText="1"/>
    </xf>
    <xf numFmtId="0" fontId="38" fillId="0" borderId="4" xfId="52" applyFont="1" applyFill="1" applyBorder="1" applyAlignment="1">
      <alignment horizontal="right" vertical="top" wrapText="1"/>
    </xf>
    <xf numFmtId="9" fontId="0" fillId="0" borderId="0" xfId="57" applyFont="1" applyFill="1"/>
    <xf numFmtId="0" fontId="32" fillId="0" borderId="0" xfId="0" applyFont="1" applyFill="1" applyBorder="1" applyAlignment="1">
      <alignment horizontal="center" wrapText="1"/>
    </xf>
    <xf numFmtId="0" fontId="39" fillId="0" borderId="0" xfId="0" applyFont="1"/>
    <xf numFmtId="3" fontId="0" fillId="0" borderId="0" xfId="0" applyNumberFormat="1" applyFill="1" applyBorder="1"/>
    <xf numFmtId="0" fontId="0" fillId="0" borderId="12" xfId="0" applyBorder="1" applyAlignment="1">
      <alignment horizontal="center" vertical="center"/>
    </xf>
    <xf numFmtId="164" fontId="35" fillId="0" borderId="0" xfId="52" applyNumberFormat="1" applyFont="1" applyFill="1" applyBorder="1" applyAlignment="1">
      <alignment vertical="top" wrapText="1"/>
    </xf>
    <xf numFmtId="0" fontId="0" fillId="0" borderId="5" xfId="0" applyBorder="1" applyAlignment="1">
      <alignment vertical="center"/>
    </xf>
    <xf numFmtId="3" fontId="35" fillId="0" borderId="5" xfId="52" applyNumberFormat="1" applyFont="1" applyFill="1" applyBorder="1" applyAlignment="1">
      <alignment vertical="top" wrapText="1"/>
    </xf>
    <xf numFmtId="3" fontId="35" fillId="0" borderId="8" xfId="52" applyNumberFormat="1" applyFont="1" applyFill="1" applyBorder="1" applyAlignment="1">
      <alignment vertical="top" wrapText="1"/>
    </xf>
    <xf numFmtId="3" fontId="35" fillId="0" borderId="12" xfId="52" applyNumberFormat="1" applyFont="1" applyFill="1" applyBorder="1" applyAlignment="1">
      <alignment vertical="top" wrapText="1"/>
    </xf>
    <xf numFmtId="3" fontId="35" fillId="0" borderId="6" xfId="0" applyNumberFormat="1" applyFont="1" applyFill="1" applyBorder="1" applyAlignment="1">
      <alignment horizontal="right"/>
    </xf>
    <xf numFmtId="0" fontId="0" fillId="0" borderId="8" xfId="0" applyBorder="1" applyAlignment="1">
      <alignment vertical="center"/>
    </xf>
    <xf numFmtId="3" fontId="35" fillId="0" borderId="6" xfId="0" applyNumberFormat="1" applyFont="1" applyFill="1" applyBorder="1"/>
    <xf numFmtId="0" fontId="39" fillId="0" borderId="4" xfId="0" applyFont="1" applyFill="1" applyBorder="1" applyAlignment="1">
      <alignment horizontal="center"/>
    </xf>
    <xf numFmtId="0" fontId="39" fillId="0" borderId="11" xfId="0" applyFont="1" applyFill="1" applyBorder="1" applyAlignment="1">
      <alignment horizontal="center"/>
    </xf>
    <xf numFmtId="165" fontId="38" fillId="0" borderId="6" xfId="0" applyNumberFormat="1" applyFont="1" applyFill="1" applyBorder="1"/>
    <xf numFmtId="165" fontId="38" fillId="0" borderId="9" xfId="0" applyNumberFormat="1" applyFont="1" applyFill="1" applyBorder="1"/>
    <xf numFmtId="165" fontId="38" fillId="0" borderId="13" xfId="0" applyNumberFormat="1" applyFont="1" applyFill="1" applyBorder="1"/>
    <xf numFmtId="2" fontId="0" fillId="0" borderId="0" xfId="57" applyNumberFormat="1" applyFont="1" applyFill="1"/>
    <xf numFmtId="10" fontId="0" fillId="0" borderId="0" xfId="57" applyNumberFormat="1" applyFont="1" applyFill="1"/>
    <xf numFmtId="0" fontId="32" fillId="0" borderId="7" xfId="0" applyFont="1" applyFill="1" applyBorder="1" applyAlignment="1">
      <alignment horizontal="center" wrapText="1"/>
    </xf>
    <xf numFmtId="0" fontId="32" fillId="0" borderId="10" xfId="0" applyFont="1" applyFill="1" applyBorder="1" applyAlignment="1">
      <alignment horizontal="center" wrapText="1"/>
    </xf>
    <xf numFmtId="0" fontId="32" fillId="0" borderId="14" xfId="0" applyFont="1" applyFill="1" applyBorder="1" applyAlignment="1">
      <alignment horizontal="center" wrapText="1"/>
    </xf>
    <xf numFmtId="0" fontId="32" fillId="0" borderId="5" xfId="0" applyFont="1" applyFill="1" applyBorder="1" applyAlignment="1">
      <alignment horizontal="center"/>
    </xf>
    <xf numFmtId="0" fontId="32" fillId="0" borderId="8" xfId="0" applyFont="1" applyFill="1" applyBorder="1" applyAlignment="1">
      <alignment horizontal="center"/>
    </xf>
    <xf numFmtId="0" fontId="32" fillId="0" borderId="12" xfId="0" applyFont="1" applyFill="1" applyBorder="1" applyAlignment="1">
      <alignment horizontal="center"/>
    </xf>
    <xf numFmtId="0" fontId="32" fillId="0" borderId="6" xfId="0" applyFont="1" applyFill="1" applyBorder="1" applyAlignment="1">
      <alignment horizontal="center" wrapText="1"/>
    </xf>
    <xf numFmtId="0" fontId="32" fillId="0" borderId="9" xfId="0" applyFont="1" applyFill="1" applyBorder="1" applyAlignment="1">
      <alignment horizontal="center" wrapText="1"/>
    </xf>
    <xf numFmtId="0" fontId="32" fillId="0" borderId="13" xfId="0" applyFont="1" applyFill="1" applyBorder="1" applyAlignment="1">
      <alignment horizontal="center" wrapText="1"/>
    </xf>
    <xf numFmtId="0" fontId="31" fillId="0" borderId="8" xfId="0" applyFont="1" applyFill="1" applyBorder="1" applyAlignment="1">
      <alignment horizontal="center" vertical="center"/>
    </xf>
    <xf numFmtId="0" fontId="31" fillId="0" borderId="12" xfId="0" applyFont="1" applyFill="1" applyBorder="1" applyAlignment="1">
      <alignment horizontal="center" vertical="center"/>
    </xf>
    <xf numFmtId="0" fontId="32" fillId="0" borderId="4" xfId="0" applyFont="1" applyFill="1" applyBorder="1" applyAlignment="1">
      <alignment horizontal="center"/>
    </xf>
    <xf numFmtId="0" fontId="32" fillId="0" borderId="6" xfId="0" applyFont="1" applyFill="1" applyBorder="1" applyAlignment="1">
      <alignment horizontal="center"/>
    </xf>
    <xf numFmtId="0" fontId="32" fillId="0" borderId="2" xfId="0" applyFont="1" applyFill="1" applyBorder="1" applyAlignment="1">
      <alignment horizontal="center"/>
    </xf>
    <xf numFmtId="0" fontId="32" fillId="0" borderId="3" xfId="0" applyFont="1" applyFill="1" applyBorder="1" applyAlignment="1">
      <alignment horizontal="center"/>
    </xf>
    <xf numFmtId="0" fontId="32" fillId="0" borderId="1" xfId="0" applyFont="1" applyFill="1" applyBorder="1" applyAlignment="1">
      <alignment horizontal="center"/>
    </xf>
    <xf numFmtId="0" fontId="0" fillId="0" borderId="0" xfId="0" applyFill="1" applyAlignment="1">
      <alignment horizontal="left" wrapText="1"/>
    </xf>
    <xf numFmtId="0" fontId="31" fillId="0" borderId="5" xfId="0" applyFont="1" applyFill="1" applyBorder="1" applyAlignment="1">
      <alignment horizontal="center" vertical="center"/>
    </xf>
    <xf numFmtId="0" fontId="31" fillId="0" borderId="5" xfId="0" applyFont="1" applyFill="1" applyBorder="1" applyAlignment="1">
      <alignment horizontal="center" vertical="center" wrapText="1"/>
    </xf>
    <xf numFmtId="0" fontId="0" fillId="0" borderId="8" xfId="0"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31" fillId="0" borderId="5" xfId="0" applyFont="1" applyBorder="1" applyAlignment="1">
      <alignment horizontal="center" vertical="center" wrapText="1"/>
    </xf>
    <xf numFmtId="0" fontId="39" fillId="0" borderId="5" xfId="0" applyFont="1" applyBorder="1" applyAlignment="1">
      <alignment horizontal="center" vertical="center" wrapText="1"/>
    </xf>
    <xf numFmtId="0" fontId="0" fillId="0" borderId="5"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31" fillId="0" borderId="5" xfId="0" applyFont="1" applyBorder="1" applyAlignment="1">
      <alignment horizontal="center" vertical="center"/>
    </xf>
    <xf numFmtId="0" fontId="31" fillId="0" borderId="8" xfId="0" applyFont="1" applyBorder="1" applyAlignment="1">
      <alignment horizontal="center" vertical="center"/>
    </xf>
    <xf numFmtId="0" fontId="31" fillId="0" borderId="12" xfId="0" applyFont="1" applyBorder="1" applyAlignment="1">
      <alignment horizontal="center" vertical="center"/>
    </xf>
    <xf numFmtId="0" fontId="0" fillId="0" borderId="0" xfId="0" applyFill="1" applyBorder="1" applyAlignment="1">
      <alignment horizontal="left" wrapText="1"/>
    </xf>
    <xf numFmtId="0" fontId="32" fillId="0" borderId="5" xfId="0" applyFont="1" applyFill="1" applyBorder="1" applyAlignment="1">
      <alignment horizontal="center" wrapText="1"/>
    </xf>
    <xf numFmtId="0" fontId="35" fillId="0" borderId="5" xfId="0" applyFont="1" applyBorder="1" applyAlignment="1">
      <alignment horizontal="center" vertical="center"/>
    </xf>
    <xf numFmtId="0" fontId="32" fillId="0" borderId="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8" xfId="0" applyBorder="1" applyAlignment="1"/>
    <xf numFmtId="0" fontId="0" fillId="0" borderId="12" xfId="0" applyBorder="1" applyAlignment="1"/>
    <xf numFmtId="0" fontId="31" fillId="0" borderId="8" xfId="0" applyFont="1" applyBorder="1" applyAlignment="1"/>
    <xf numFmtId="0" fontId="31" fillId="0" borderId="12" xfId="0" applyFont="1" applyBorder="1" applyAlignment="1"/>
    <xf numFmtId="0" fontId="32" fillId="0" borderId="1" xfId="0" applyFont="1" applyFill="1" applyBorder="1" applyAlignment="1">
      <alignment horizontal="center" wrapText="1"/>
    </xf>
    <xf numFmtId="0" fontId="32" fillId="0" borderId="3" xfId="0" applyFont="1" applyFill="1" applyBorder="1" applyAlignment="1">
      <alignment horizontal="center" wrapText="1"/>
    </xf>
    <xf numFmtId="0" fontId="32" fillId="0" borderId="15" xfId="0" applyFont="1" applyFill="1" applyBorder="1" applyAlignment="1">
      <alignment horizontal="center"/>
    </xf>
    <xf numFmtId="0" fontId="32" fillId="0" borderId="15" xfId="0" applyFont="1" applyFill="1" applyBorder="1" applyAlignment="1">
      <alignment horizontal="center" wrapText="1"/>
    </xf>
    <xf numFmtId="0" fontId="31" fillId="0" borderId="39" xfId="0" applyFont="1" applyFill="1" applyBorder="1" applyAlignment="1">
      <alignment horizontal="center" vertical="center"/>
    </xf>
    <xf numFmtId="0" fontId="0" fillId="0" borderId="25" xfId="0" applyBorder="1" applyAlignment="1">
      <alignment horizontal="center" vertical="center"/>
    </xf>
    <xf numFmtId="0" fontId="32" fillId="0" borderId="2" xfId="0" applyFont="1" applyFill="1" applyBorder="1" applyAlignment="1">
      <alignment horizontal="center" wrapText="1"/>
    </xf>
    <xf numFmtId="0" fontId="0" fillId="0" borderId="29" xfId="0" applyBorder="1" applyAlignment="1">
      <alignment horizontal="center" vertical="center"/>
    </xf>
    <xf numFmtId="0" fontId="31" fillId="0" borderId="25" xfId="0" applyFont="1" applyBorder="1" applyAlignment="1"/>
    <xf numFmtId="0" fontId="31" fillId="0" borderId="29" xfId="0" applyFont="1" applyBorder="1" applyAlignment="1"/>
  </cellXfs>
  <cellStyles count="119">
    <cellStyle name="20% - Accent1" xfId="1" builtinId="30" customBuiltin="1"/>
    <cellStyle name="20% - Accent1 2" xfId="2"/>
    <cellStyle name="20% - Accent1 3" xfId="63"/>
    <cellStyle name="20% - Accent1 4" xfId="77"/>
    <cellStyle name="20% - Accent1 5" xfId="91"/>
    <cellStyle name="20% - Accent1 6" xfId="105"/>
    <cellStyle name="20% - Accent2" xfId="3" builtinId="34" customBuiltin="1"/>
    <cellStyle name="20% - Accent2 2" xfId="4"/>
    <cellStyle name="20% - Accent2 3" xfId="65"/>
    <cellStyle name="20% - Accent2 4" xfId="79"/>
    <cellStyle name="20% - Accent2 5" xfId="93"/>
    <cellStyle name="20% - Accent2 6" xfId="107"/>
    <cellStyle name="20% - Accent3" xfId="5" builtinId="38" customBuiltin="1"/>
    <cellStyle name="20% - Accent3 2" xfId="6"/>
    <cellStyle name="20% - Accent3 3" xfId="67"/>
    <cellStyle name="20% - Accent3 4" xfId="81"/>
    <cellStyle name="20% - Accent3 5" xfId="95"/>
    <cellStyle name="20% - Accent3 6" xfId="109"/>
    <cellStyle name="20% - Accent4" xfId="7" builtinId="42" customBuiltin="1"/>
    <cellStyle name="20% - Accent4 2" xfId="8"/>
    <cellStyle name="20% - Accent4 3" xfId="69"/>
    <cellStyle name="20% - Accent4 4" xfId="83"/>
    <cellStyle name="20% - Accent4 5" xfId="97"/>
    <cellStyle name="20% - Accent4 6" xfId="111"/>
    <cellStyle name="20% - Accent5" xfId="9" builtinId="46" customBuiltin="1"/>
    <cellStyle name="20% - Accent5 2" xfId="10"/>
    <cellStyle name="20% - Accent5 3" xfId="71"/>
    <cellStyle name="20% - Accent5 4" xfId="85"/>
    <cellStyle name="20% - Accent5 5" xfId="99"/>
    <cellStyle name="20% - Accent5 6" xfId="113"/>
    <cellStyle name="20% - Accent6" xfId="11" builtinId="50" customBuiltin="1"/>
    <cellStyle name="20% - Accent6 2" xfId="12"/>
    <cellStyle name="20% - Accent6 3" xfId="73"/>
    <cellStyle name="20% - Accent6 4" xfId="87"/>
    <cellStyle name="20% - Accent6 5" xfId="101"/>
    <cellStyle name="20% - Accent6 6" xfId="115"/>
    <cellStyle name="40% - Accent1" xfId="13" builtinId="31" customBuiltin="1"/>
    <cellStyle name="40% - Accent1 2" xfId="14"/>
    <cellStyle name="40% - Accent1 3" xfId="64"/>
    <cellStyle name="40% - Accent1 4" xfId="78"/>
    <cellStyle name="40% - Accent1 5" xfId="92"/>
    <cellStyle name="40% - Accent1 6" xfId="106"/>
    <cellStyle name="40% - Accent2" xfId="15" builtinId="35" customBuiltin="1"/>
    <cellStyle name="40% - Accent2 2" xfId="16"/>
    <cellStyle name="40% - Accent2 3" xfId="66"/>
    <cellStyle name="40% - Accent2 4" xfId="80"/>
    <cellStyle name="40% - Accent2 5" xfId="94"/>
    <cellStyle name="40% - Accent2 6" xfId="108"/>
    <cellStyle name="40% - Accent3" xfId="17" builtinId="39" customBuiltin="1"/>
    <cellStyle name="40% - Accent3 2" xfId="18"/>
    <cellStyle name="40% - Accent3 3" xfId="68"/>
    <cellStyle name="40% - Accent3 4" xfId="82"/>
    <cellStyle name="40% - Accent3 5" xfId="96"/>
    <cellStyle name="40% - Accent3 6" xfId="110"/>
    <cellStyle name="40% - Accent4" xfId="19" builtinId="43" customBuiltin="1"/>
    <cellStyle name="40% - Accent4 2" xfId="20"/>
    <cellStyle name="40% - Accent4 3" xfId="70"/>
    <cellStyle name="40% - Accent4 4" xfId="84"/>
    <cellStyle name="40% - Accent4 5" xfId="98"/>
    <cellStyle name="40% - Accent4 6" xfId="112"/>
    <cellStyle name="40% - Accent5" xfId="21" builtinId="47" customBuiltin="1"/>
    <cellStyle name="40% - Accent5 2" xfId="22"/>
    <cellStyle name="40% - Accent5 3" xfId="72"/>
    <cellStyle name="40% - Accent5 4" xfId="86"/>
    <cellStyle name="40% - Accent5 5" xfId="100"/>
    <cellStyle name="40% - Accent5 6" xfId="114"/>
    <cellStyle name="40% - Accent6" xfId="23" builtinId="51" customBuiltin="1"/>
    <cellStyle name="40% - Accent6 2" xfId="24"/>
    <cellStyle name="40% - Accent6 3" xfId="74"/>
    <cellStyle name="40% - Accent6 4" xfId="88"/>
    <cellStyle name="40% - Accent6 5" xfId="102"/>
    <cellStyle name="40% - Accent6 6" xfId="116"/>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Explanatory Text" xfId="40" builtinId="53" customBuiltin="1"/>
    <cellStyle name="Followed Hyperlink" xfId="41" builtinId="9" customBuiltin="1"/>
    <cellStyle name="Followed Hyperlink 2" xfId="118"/>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xfId="47" builtinId="8"/>
    <cellStyle name="Hyperlink 2" xfId="48"/>
    <cellStyle name="Hyperlink 3" xfId="117"/>
    <cellStyle name="Input" xfId="49" builtinId="20" customBuiltin="1"/>
    <cellStyle name="Linked Cell" xfId="50" builtinId="24" customBuiltin="1"/>
    <cellStyle name="Neutral" xfId="51" builtinId="28" customBuiltin="1"/>
    <cellStyle name="Normal" xfId="0" builtinId="0"/>
    <cellStyle name="Normal 2" xfId="52"/>
    <cellStyle name="Normal 3" xfId="53"/>
    <cellStyle name="Normal 4" xfId="61"/>
    <cellStyle name="Normal 5" xfId="75"/>
    <cellStyle name="Normal 6" xfId="89"/>
    <cellStyle name="Normal 7" xfId="103"/>
    <cellStyle name="Note 2" xfId="54"/>
    <cellStyle name="Note 3" xfId="55"/>
    <cellStyle name="Note 4" xfId="62"/>
    <cellStyle name="Note 5" xfId="76"/>
    <cellStyle name="Note 6" xfId="90"/>
    <cellStyle name="Note 7" xfId="104"/>
    <cellStyle name="Output" xfId="56" builtinId="21" customBuiltin="1"/>
    <cellStyle name="Percent" xfId="57" builtinId="5"/>
    <cellStyle name="Title" xfId="58" builtinId="15" customBuiltin="1"/>
    <cellStyle name="Total" xfId="59" builtinId="25" customBuiltin="1"/>
    <cellStyle name="Warning Text" xfId="60" builtinId="11" customBuilti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142875</xdr:colOff>
      <xdr:row>3</xdr:row>
      <xdr:rowOff>95249</xdr:rowOff>
    </xdr:from>
    <xdr:to>
      <xdr:col>19</xdr:col>
      <xdr:colOff>66675</xdr:colOff>
      <xdr:row>108</xdr:row>
      <xdr:rowOff>152400</xdr:rowOff>
    </xdr:to>
    <xdr:sp macro="" textlink="">
      <xdr:nvSpPr>
        <xdr:cNvPr id="3" name="TextBox 2"/>
        <xdr:cNvSpPr txBox="1"/>
      </xdr:nvSpPr>
      <xdr:spPr>
        <a:xfrm>
          <a:off x="142875" y="714374"/>
          <a:ext cx="11506200" cy="200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Data sources and revisions</a:t>
          </a:r>
        </a:p>
        <a:p>
          <a:r>
            <a:rPr lang="en-GB" sz="1100"/>
            <a:t>The data presented in this publication are taken from information held on the Scottish Government’s HR system. When staff are appointed to the Scottish Government, a record is created on the HR system for that person. This record contains a variety of information about the worker including: the type of worker they are, working pattern, and any sickness absence accrued. A voluntary, self-service facility on the HR system also allows staff to update sections of their personal information, including diversity information, or adding diversity information not captured on their appointment. Records are also created for contingent workers on the HR system when they are engaged in any capacity for the Scottish Government, however limited information is held in this record since the workers are not Scottish Government employees.</a:t>
          </a:r>
        </a:p>
        <a:p>
          <a:r>
            <a:rPr lang="en-GB" sz="1100"/>
            <a:t> </a:t>
          </a:r>
        </a:p>
        <a:p>
          <a:r>
            <a:rPr lang="en-GB" sz="1100"/>
            <a:t>The HR system is an administrative database. As such, it  is continually updated when workers join and leave the Scottish Government and personal details change. As with any large scale administration system, it may be subject to errors with data entry and processing, and short delays in processing changes to the data. This publication presents a “snapshot” of the data as it appears on the HR system at the end of a quarter .Therefore there is a possibility that there may be out of date data or errors presented in this publication, as the “snapshot” may be taken at a point before records are updated or corrected.</a:t>
          </a:r>
        </a:p>
        <a:p>
          <a:r>
            <a:rPr lang="en-GB" sz="1100"/>
            <a:t> </a:t>
          </a:r>
        </a:p>
        <a:p>
          <a:r>
            <a:rPr lang="en-GB" sz="1100"/>
            <a:t>There are no plans to revise any of the snapshots of data from previous quarters in future versions of this publication. Firstly, the number of erroneous records on the HR system will be small compared to the total number of records.  Secondly it is difficult to discern whether changes in the data are real changes or a corrections of errors, particularly as changes to HR records can be made by a wide number of people: indeed, all staff members can update some fields of their personal records. If there are any significant changes in the data between quarters due to corrections of errors in the HR system, changes in recording practices, operational changes, etc, then these reasons will be given in the publication. </a:t>
          </a:r>
        </a:p>
        <a:p>
          <a:endParaRPr lang="en-GB" sz="1100"/>
        </a:p>
        <a:p>
          <a:r>
            <a:rPr lang="en-GB" sz="1100"/>
            <a:t>The first quarter of the year ends 31st March, the second ends 30th  June, the third 30th September, and the last quarter December 31st. Quarterly updates to the data in this publication will be released on the Scottish Government’s website approximately three months after the end of each quarter. </a:t>
          </a:r>
        </a:p>
        <a:p>
          <a:endParaRPr lang="en-GB" sz="1100"/>
        </a:p>
        <a:p>
          <a:r>
            <a:rPr lang="en-GB" sz="1400" b="1"/>
            <a:t>Full time equivalent (FTE) numbers of directly employed staff</a:t>
          </a:r>
          <a:endParaRPr lang="en-GB" sz="1400"/>
        </a:p>
        <a:p>
          <a:r>
            <a:rPr lang="en-GB" sz="1100"/>
            <a:t>The full time equivalent (FTE) measure accounts for differences in working hours within the Scottish Government, as part-time working or job-sharing is available to suit personal circumstances. The measure is given as a proportion of the number of hours worked in week compared to the working hours in a standard full-time working week. A full time member of staff works 37 hours a week and is assigned a  FTE value of 1. A staff member that works half the number of hours a week of a full time member of staff (18.5 hours/week), would be assigned an FTE value of 0.5, and so forth.</a:t>
          </a:r>
        </a:p>
        <a:p>
          <a:endParaRPr lang="en-GB" sz="1100"/>
        </a:p>
        <a:p>
          <a:r>
            <a:rPr lang="en-GB" sz="1400" b="1"/>
            <a:t>Staff/worker categories</a:t>
          </a:r>
        </a:p>
        <a:p>
          <a:r>
            <a:rPr lang="en-GB" sz="1100" b="1"/>
            <a:t>Permanent </a:t>
          </a:r>
          <a:r>
            <a:rPr lang="en-GB" sz="1100"/>
            <a:t>staff are directly employed staff with a permanent contract.</a:t>
          </a:r>
        </a:p>
        <a:p>
          <a:r>
            <a:rPr lang="en-GB" sz="1100"/>
            <a:t> </a:t>
          </a:r>
        </a:p>
        <a:p>
          <a:r>
            <a:rPr lang="en-GB" sz="1100" b="1"/>
            <a:t>Permanent on paid maternity, adoption, or shared parental leave</a:t>
          </a:r>
          <a:r>
            <a:rPr lang="en-GB" sz="1100"/>
            <a:t>. The Scottish Government allows 26 weeks of maternity or adoption leave on full pay, and from 5th April 2015 this can be shared by both partners as Shared Parental Leave. </a:t>
          </a:r>
        </a:p>
        <a:p>
          <a:r>
            <a:rPr lang="en-GB" sz="1100"/>
            <a:t> </a:t>
          </a:r>
        </a:p>
        <a:p>
          <a:r>
            <a:rPr lang="en-GB" sz="1100" b="1"/>
            <a:t>Permanent on outward secondment. </a:t>
          </a:r>
          <a:r>
            <a:rPr lang="en-GB" sz="1100"/>
            <a:t>Some permanent staff go on outward secondment or loan to other organisations such as other government departments (including local and UK government), health, and the private sector. The purpose of these secondments is to provide our staff with opportunities to develop in areas such as improved quality of policy making, operational and people management, leadership, project management etc; give them a more outward-looking and broader skills base, through exposure to innovation and creativity; and increase their knowledge of, and improve their links with host organisations whilst sharing good practice.  </a:t>
          </a:r>
        </a:p>
        <a:p>
          <a:r>
            <a:rPr lang="en-GB" sz="1100"/>
            <a:t> </a:t>
          </a:r>
        </a:p>
        <a:p>
          <a:r>
            <a:rPr lang="en-GB" sz="1100" b="1"/>
            <a:t>Fixed Term Appointment (with competition) </a:t>
          </a:r>
          <a:r>
            <a:rPr lang="en-GB" sz="1100"/>
            <a:t>are staff recruited to the Scottish Government and selected on merit through a fair and open competition, on a contract with no end date to fill a temporary post. They may apply for permanent internally advertised vacancies and so they are classified as permanent staff.</a:t>
          </a:r>
        </a:p>
        <a:p>
          <a:r>
            <a:rPr lang="en-GB" sz="1100"/>
            <a:t> </a:t>
          </a:r>
        </a:p>
        <a:p>
          <a:r>
            <a:rPr lang="en-GB" sz="1100" b="1"/>
            <a:t>Fixed Term Appointment (without competition)</a:t>
          </a:r>
          <a:r>
            <a:rPr lang="en-GB" sz="1100"/>
            <a:t> are staff recruited to the Scottish Government without fair and open competition where either the urgency of the need or short duration of the role make a full competition impracticable or disproportionate. These are for a fixed period which is agreed at the outset and must only be used for a specific task or related tasks (e.g. a particular project) that cannot be completed with existing resources. FTAs cannot be used for an undefined period or for regular, every day work normally undertaken by the business area. All FTAs must be reported to the Civil Service Commission as part of a regular compliance statement and the use of exceptions may be subject to audit.</a:t>
          </a:r>
        </a:p>
        <a:p>
          <a:r>
            <a:rPr lang="en-GB" sz="1100"/>
            <a:t> </a:t>
          </a:r>
        </a:p>
        <a:p>
          <a:r>
            <a:rPr lang="en-GB" sz="1100" b="1"/>
            <a:t>Fixed term student placements</a:t>
          </a:r>
          <a:r>
            <a:rPr lang="en-GB" sz="1100"/>
            <a:t>. These placements are offered by the Scottish Government to give students an opportunity to gain work experience and knowledge of the government. In turn these placements are a route for attracting new talent, as some of these students may apply for permanent positions when they finish their courses.</a:t>
          </a:r>
        </a:p>
        <a:p>
          <a:r>
            <a:rPr lang="en-GB" sz="1100"/>
            <a:t> </a:t>
          </a:r>
        </a:p>
        <a:p>
          <a:r>
            <a:rPr lang="en-GB" sz="1100" b="1"/>
            <a:t>Modern apprentices </a:t>
          </a:r>
          <a:r>
            <a:rPr lang="en-GB" sz="1100"/>
            <a:t>are staff employed on the Scottish Government’s Modern Apprenticeship scheme. Although Modern Apprentices are  first employed on a fixed term contract when they are on the scheme,  it is expected that they will become permanent employees on successful completion of the programme, satisfying the applicable performance and attendance criteria, and passing a competitive selection interview. </a:t>
          </a:r>
        </a:p>
        <a:p>
          <a:r>
            <a:rPr lang="en-GB" sz="1100"/>
            <a:t> </a:t>
          </a:r>
        </a:p>
        <a:p>
          <a:r>
            <a:rPr lang="en-GB" sz="1100" b="1"/>
            <a:t>Contingent workers </a:t>
          </a:r>
          <a:r>
            <a:rPr lang="en-GB" sz="1100"/>
            <a:t>are non-directly employed workers that are in engaged in any capacity for the Scottish Government, such as contractors, inward secondments, and temporary agency workers.</a:t>
          </a:r>
        </a:p>
        <a:p>
          <a:r>
            <a:rPr lang="en-GB" sz="1100"/>
            <a:t> </a:t>
          </a:r>
        </a:p>
        <a:p>
          <a:r>
            <a:rPr lang="en-GB" sz="1100" b="1"/>
            <a:t>Consultants </a:t>
          </a:r>
          <a:r>
            <a:rPr lang="en-GB" sz="1100"/>
            <a:t>are specialist temporary workers brought in through a specific procurement exercise for a discrete piece of work not covering an on-going role or 'business as usual' activity. They are often engaged as a team rather than on an individual time hire basis. Payments are in arrears on delivery of agreed output.</a:t>
          </a:r>
        </a:p>
        <a:p>
          <a:r>
            <a:rPr lang="en-GB" sz="1100"/>
            <a:t> </a:t>
          </a:r>
        </a:p>
        <a:p>
          <a:r>
            <a:rPr lang="en-GB" sz="1100" b="1"/>
            <a:t>Contractors</a:t>
          </a:r>
          <a:r>
            <a:rPr lang="en-GB" sz="1100"/>
            <a:t> are temporary workers, typically brought in in under a service contract which has been let to an organisation to deliver a specific product.</a:t>
          </a:r>
        </a:p>
        <a:p>
          <a:r>
            <a:rPr lang="en-GB" sz="1100"/>
            <a:t> </a:t>
          </a:r>
        </a:p>
        <a:p>
          <a:r>
            <a:rPr lang="en-GB" sz="1100" b="1"/>
            <a:t>UK Fast Stream </a:t>
          </a:r>
          <a:r>
            <a:rPr lang="en-GB" sz="1100"/>
            <a:t>are staff assigned to the Scottish Government from the Civil Service Fast Stream Programme. These are non-directly employed staff as they are paid via the UK Government and can be moved from the Scottish Government to another part of the Civil Service as part of their prescribed development programme. This programme began in the Scottish Government in 2015. The Scottish Government also runs its own graduate entry programme and these workers are classified under Permanent directly employed staff (Table 1).</a:t>
          </a:r>
        </a:p>
        <a:p>
          <a:r>
            <a:rPr lang="en-GB" sz="1100"/>
            <a:t> </a:t>
          </a:r>
        </a:p>
        <a:p>
          <a:r>
            <a:rPr lang="en-GB" sz="1100" b="1"/>
            <a:t>Interim managers </a:t>
          </a:r>
          <a:r>
            <a:rPr lang="en-GB" sz="1100"/>
            <a:t>are temporary workers covering management or specialist roles on temporary projects, through a procured framework.</a:t>
          </a:r>
        </a:p>
        <a:p>
          <a:r>
            <a:rPr lang="en-GB" sz="1100"/>
            <a:t> </a:t>
          </a:r>
        </a:p>
        <a:p>
          <a:r>
            <a:rPr lang="en-GB" sz="1100" b="1"/>
            <a:t>Inward secondments </a:t>
          </a:r>
          <a:r>
            <a:rPr lang="en-GB" sz="1100"/>
            <a:t>are non-directly employed workers that are seconded on short term contracts from other organisations, such as the private sector or local government. The Scottish Government benefits from inward secondments by filling skills gaps, sharing people and practice and developing partnership working with stakeholders.</a:t>
          </a:r>
        </a:p>
        <a:p>
          <a:r>
            <a:rPr lang="en-GB" sz="1100"/>
            <a:t> </a:t>
          </a:r>
        </a:p>
        <a:p>
          <a:r>
            <a:rPr lang="en-GB" sz="1100" b="1"/>
            <a:t>Service Level Agreement (SLA) </a:t>
          </a:r>
          <a:r>
            <a:rPr lang="en-GB" sz="1100"/>
            <a:t>staff are NHS staff on Service Level Agreements contracted to the Scottish Government to provide a specific service.</a:t>
          </a:r>
        </a:p>
        <a:p>
          <a:r>
            <a:rPr lang="en-GB" sz="1100"/>
            <a:t> </a:t>
          </a:r>
        </a:p>
        <a:p>
          <a:r>
            <a:rPr lang="en-GB" sz="1100"/>
            <a:t>The Scottish Government offers a ranges of temporary </a:t>
          </a:r>
          <a:r>
            <a:rPr lang="en-GB" sz="1100" b="1"/>
            <a:t>short-term youth employment initiatives </a:t>
          </a:r>
          <a:r>
            <a:rPr lang="en-GB" sz="1100"/>
            <a:t>to help prepare young people for the world of work.  These include placements for students in Further / Higher / Post-grad Education on a formal (for example, part of course requirements) or informal (self-organised) basis. The students may be paid a stipend, rather than being paid directly by the Scottish Government, hence why they aren’t included under Fixed Term Student Placements in Table 1.   It also includes former schemes which are now closed, which are: (i) Get Ready for Work Placements which were work experience placements for 16-19 year olds as part of the national 'Get Ready for Work' programme; these were unpaid placements, but a training allowance was provided by the scheme. (ii) Employability Fund Placements were placements funded by the Employability Fund. The Scottish Government also offers one week work experience placements for school pupils. Due to the short length of these placements, these would only be identified in the quarterly "snapshots" of the data if the final day of the quarter fell during the week placement. Therefore the work experience placements have been excluded from Table 2 to avoid any misleading effects on the figures due to the timing of placements.</a:t>
          </a:r>
        </a:p>
        <a:p>
          <a:r>
            <a:rPr lang="en-GB" sz="1100"/>
            <a:t> </a:t>
          </a:r>
          <a:endParaRPr lang="en-GB" sz="1100" b="1"/>
        </a:p>
        <a:p>
          <a:r>
            <a:rPr lang="en-GB" sz="1100" b="1"/>
            <a:t>Temporary agency workers </a:t>
          </a:r>
          <a:r>
            <a:rPr lang="en-GB" sz="1100"/>
            <a:t>are procured through a framework contract to fill generalist (especially administrative) posts.</a:t>
          </a:r>
        </a:p>
        <a:p>
          <a:r>
            <a:rPr lang="en-GB" sz="1100"/>
            <a:t> </a:t>
          </a:r>
        </a:p>
        <a:p>
          <a:r>
            <a:rPr lang="en-GB" sz="1100" b="1"/>
            <a:t>Other contingent workers</a:t>
          </a:r>
          <a:r>
            <a:rPr lang="en-GB" sz="1100"/>
            <a:t> are temporary workers that do not fit in any of the categories.</a:t>
          </a:r>
        </a:p>
        <a:p>
          <a:endParaRPr lang="en-GB" sz="1400" b="1"/>
        </a:p>
        <a:p>
          <a:r>
            <a:rPr lang="en-GB" sz="1400" b="1"/>
            <a:t>Sickness absence of directly employed staff</a:t>
          </a:r>
        </a:p>
        <a:p>
          <a:endParaRPr lang="en-GB" sz="1400" b="1"/>
        </a:p>
        <a:p>
          <a:r>
            <a:rPr lang="en-GB" sz="1100" b="0"/>
            <a:t>There are two methods of measuring sickness absence that are used in Table 3, which are </a:t>
          </a:r>
          <a:r>
            <a:rPr lang="en-GB" sz="1100" b="1"/>
            <a:t>average working days lost per staff year (AWDL)</a:t>
          </a:r>
          <a:r>
            <a:rPr lang="en-GB" sz="1100" b="0"/>
            <a:t>, and </a:t>
          </a:r>
          <a:r>
            <a:rPr lang="en-GB" sz="1100" b="1"/>
            <a:t>percentage of working days lost</a:t>
          </a:r>
          <a:r>
            <a:rPr lang="en-GB" sz="1100" b="0"/>
            <a:t>. Sickness absences are measured across a rolling year to reduce the effect of seasonal variation in the data caused by seasonal illnesses, such as influenza.  However, a particularly virulent illness that caused a large number of absences in a particular quarter would show as raised sickness levels in each of the 12 month periods that contained this quarter.</a:t>
          </a:r>
        </a:p>
        <a:p>
          <a:endParaRPr lang="en-GB" sz="1100" b="0"/>
        </a:p>
        <a:p>
          <a:r>
            <a:rPr lang="en-GB" sz="1100" b="1"/>
            <a:t>Average working days lost per staff year (AWDL) </a:t>
          </a:r>
          <a:r>
            <a:rPr lang="en-GB" sz="1100" b="0"/>
            <a:t>is the total number of working days lost, divided by the number of staff years. Only working days are counted, so calculations exclude weekends and public and privilege holidays from the period of sickness.  A staff year takes into account part-time working and if a member of staff only worked part of a year. A full time member of staff in post for the whole year period is assigned a staff year of 1. If a part-time member of staff works half of the number of hours in a standard  37 hour week, their staff year would be 0.5. If that member of staff only worked half of the year period, for example, they were recruited part way through the period, then their staff year would be halved further, to give a staff year of 0.25. </a:t>
          </a:r>
        </a:p>
        <a:p>
          <a:endParaRPr lang="en-GB" sz="1100" b="0"/>
        </a:p>
        <a:p>
          <a:r>
            <a:rPr lang="en-GB" sz="1100" b="1"/>
            <a:t>The all absences AWDL </a:t>
          </a:r>
          <a:r>
            <a:rPr lang="en-GB" sz="1100" b="0"/>
            <a:t>is the average working days lost per staff year for all sickness absences, including both long and short term spells of absences (Table 3). A weighting is applied to spells over 125 working days to account for annual leave not taken, and is subtracted, pro rata, from the number of days off sick. This assumes a working year of 225 days (unless a leap year) for full time staff employed for the full year period.</a:t>
          </a:r>
        </a:p>
        <a:p>
          <a:endParaRPr lang="en-GB" sz="1100" b="0"/>
        </a:p>
        <a:p>
          <a:r>
            <a:rPr lang="en-GB" sz="1100" b="0"/>
            <a:t>The </a:t>
          </a:r>
          <a:r>
            <a:rPr lang="en-GB" sz="1100" b="1"/>
            <a:t>short term AWDL </a:t>
          </a:r>
          <a:r>
            <a:rPr lang="en-GB" sz="1100" b="0"/>
            <a:t>is the average working days lost per staff year for spells of sickness absences of 20 days or less (Table 3).</a:t>
          </a:r>
        </a:p>
        <a:p>
          <a:endParaRPr lang="en-GB" sz="1100" b="0"/>
        </a:p>
        <a:p>
          <a:r>
            <a:rPr lang="en-GB" sz="1100" b="1"/>
            <a:t>The long term AWDL </a:t>
          </a:r>
          <a:r>
            <a:rPr lang="en-GB" sz="1100" b="0"/>
            <a:t>is the average working days lost per staff year for spells of sickness absences of more than 20 days (Chart 3 and Table 3). A weighting is applied to spells over 125 working days to account for annual leave not taken.</a:t>
          </a:r>
        </a:p>
        <a:p>
          <a:endParaRPr lang="en-GB" sz="1100" b="0"/>
        </a:p>
        <a:p>
          <a:r>
            <a:rPr lang="en-GB" sz="1100" b="0"/>
            <a:t>The </a:t>
          </a:r>
          <a:r>
            <a:rPr lang="en-GB" sz="1100" b="1"/>
            <a:t>percentage of working days lost </a:t>
          </a:r>
          <a:r>
            <a:rPr lang="en-GB" sz="1100" b="0"/>
            <a:t>is the percentage of the total number of working days lost due to sickness absences for all directly employed staff, out of the total working days available during the year for all directly employed staff. As with AWDL, this takes working patterns into account. A part time member of staff that works half the hours of standard 37 hour week, is available for half of the working days of a full time member of staff in a year period. The percentage of working days is a different way of expressing the same sickness data as the AWDL. </a:t>
          </a:r>
        </a:p>
        <a:p>
          <a:pPr>
            <a:lnSpc>
              <a:spcPts val="1200"/>
            </a:lnSpc>
          </a:pPr>
          <a:endParaRPr lang="en-GB" sz="1100" b="0"/>
        </a:p>
        <a:p>
          <a:pPr marL="0" marR="0" lvl="0" indent="0" defTabSz="914400" eaLnBrk="1" fontAlgn="auto" latinLnBrk="0" hangingPunct="1">
            <a:lnSpc>
              <a:spcPts val="1600"/>
            </a:lnSpc>
            <a:spcBef>
              <a:spcPts val="0"/>
            </a:spcBef>
            <a:spcAft>
              <a:spcPts val="0"/>
            </a:spcAft>
            <a:buClrTx/>
            <a:buSzTx/>
            <a:buFontTx/>
            <a:buNone/>
            <a:tabLst/>
            <a:defRPr/>
          </a:pPr>
          <a:r>
            <a:rPr kumimoji="0" lang="en-GB" sz="1400" b="1" i="0" u="none" strike="noStrike" kern="0" cap="none" spc="0" normalizeH="0" baseline="0" noProof="0">
              <a:ln>
                <a:noFill/>
              </a:ln>
              <a:solidFill>
                <a:prstClr val="black"/>
              </a:solidFill>
              <a:effectLst/>
              <a:uLnTx/>
              <a:uFillTx/>
              <a:latin typeface="+mn-lt"/>
              <a:ea typeface="+mn-ea"/>
              <a:cs typeface="+mn-cs"/>
            </a:rPr>
            <a:t>Diversity data for directly employed staff</a:t>
          </a:r>
        </a:p>
        <a:p>
          <a:pPr>
            <a:lnSpc>
              <a:spcPts val="1200"/>
            </a:lnSpc>
          </a:pPr>
          <a:endParaRPr lang="en-GB" sz="1100" b="0"/>
        </a:p>
        <a:p>
          <a:pPr>
            <a:lnSpc>
              <a:spcPts val="1200"/>
            </a:lnSpc>
          </a:pPr>
          <a:r>
            <a:rPr lang="en-GB" sz="1100" b="0"/>
            <a:t>Tables 4 to 10 present diversity data for directly employed staff. The Scottish Government collects information on the diversity of its directly employed staff. Age/date of birth  and gender are required to be collected for legislative purposes for use by the Scottish Government’s payroll system and HM Revenue and Customs, and also for baseline security clearance. Information on other protected characteristics of staff are used for diversity monitoring, and are voluntarily provided by staff: either via diversity monitoring forms on recruitment, or by using a self-service section on the HR system.</a:t>
          </a:r>
        </a:p>
        <a:p>
          <a:endParaRPr lang="en-GB" sz="1100"/>
        </a:p>
        <a:p>
          <a:pPr>
            <a:lnSpc>
              <a:spcPts val="1200"/>
            </a:lnSpc>
          </a:pPr>
          <a:r>
            <a:rPr lang="en-GB" sz="1100"/>
            <a:t>Diversity information on non-directly employed staff is not collected and held by the Scottish Government, although personal details will be collected by the employers of these workers such as the employment agencies.</a:t>
          </a:r>
        </a:p>
        <a:p>
          <a:endParaRPr lang="en-GB" sz="1100"/>
        </a:p>
        <a:p>
          <a:pPr>
            <a:lnSpc>
              <a:spcPts val="1200"/>
            </a:lnSpc>
          </a:pPr>
          <a:r>
            <a:rPr lang="en-GB" sz="1100"/>
            <a:t> </a:t>
          </a:r>
        </a:p>
        <a:p>
          <a:pPr>
            <a:lnSpc>
              <a:spcPts val="1200"/>
            </a:lnSpc>
          </a:pP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191493</xdr:colOff>
      <xdr:row>28</xdr:row>
      <xdr:rowOff>102770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603250"/>
          <a:ext cx="8529043" cy="4706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399253</xdr:colOff>
      <xdr:row>34</xdr:row>
      <xdr:rowOff>38575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05118"/>
          <a:ext cx="11321253" cy="58282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473134</xdr:colOff>
      <xdr:row>27</xdr:row>
      <xdr:rowOff>106906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780143"/>
          <a:ext cx="8846063" cy="42797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84667</xdr:colOff>
      <xdr:row>3</xdr:row>
      <xdr:rowOff>5292</xdr:rowOff>
    </xdr:from>
    <xdr:to>
      <xdr:col>11</xdr:col>
      <xdr:colOff>620056</xdr:colOff>
      <xdr:row>57</xdr:row>
      <xdr:rowOff>108838</xdr:rowOff>
    </xdr:to>
    <xdr:pic>
      <xdr:nvPicPr>
        <xdr:cNvPr id="2" name="Picture 1"/>
        <xdr:cNvPicPr>
          <a:picLocks noChangeAspect="1"/>
        </xdr:cNvPicPr>
      </xdr:nvPicPr>
      <xdr:blipFill>
        <a:blip xmlns:r="http://schemas.openxmlformats.org/officeDocument/2006/relationships" r:embed="rId1"/>
        <a:stretch>
          <a:fillRect/>
        </a:stretch>
      </xdr:blipFill>
      <xdr:spPr>
        <a:xfrm>
          <a:off x="84667" y="608542"/>
          <a:ext cx="7578597" cy="10104796"/>
        </a:xfrm>
        <a:prstGeom prst="rect">
          <a:avLst/>
        </a:prstGeom>
      </xdr:spPr>
    </xdr:pic>
    <xdr:clientData/>
  </xdr:twoCellAnchor>
  <xdr:twoCellAnchor editAs="oneCell">
    <xdr:from>
      <xdr:col>0</xdr:col>
      <xdr:colOff>84668</xdr:colOff>
      <xdr:row>3</xdr:row>
      <xdr:rowOff>5293</xdr:rowOff>
    </xdr:from>
    <xdr:to>
      <xdr:col>11</xdr:col>
      <xdr:colOff>613834</xdr:colOff>
      <xdr:row>57</xdr:row>
      <xdr:rowOff>100542</xdr:rowOff>
    </xdr:to>
    <xdr:pic>
      <xdr:nvPicPr>
        <xdr:cNvPr id="3" name="Picture 2"/>
        <xdr:cNvPicPr>
          <a:picLocks noChangeAspect="1"/>
        </xdr:cNvPicPr>
      </xdr:nvPicPr>
      <xdr:blipFill>
        <a:blip xmlns:r="http://schemas.openxmlformats.org/officeDocument/2006/relationships" r:embed="rId2"/>
        <a:stretch>
          <a:fillRect/>
        </a:stretch>
      </xdr:blipFill>
      <xdr:spPr>
        <a:xfrm>
          <a:off x="84668" y="608543"/>
          <a:ext cx="7572374" cy="100964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8"/>
  <sheetViews>
    <sheetView showGridLines="0" tabSelected="1" workbookViewId="0">
      <selection activeCell="B5" sqref="B5"/>
    </sheetView>
  </sheetViews>
  <sheetFormatPr defaultColWidth="9.1796875" defaultRowHeight="14.5" x14ac:dyDescent="0.35"/>
  <cols>
    <col min="1" max="1" width="9.1796875" style="2"/>
    <col min="2" max="2" width="85.7265625" style="2" bestFit="1" customWidth="1"/>
    <col min="3" max="16384" width="9.1796875" style="2"/>
  </cols>
  <sheetData>
    <row r="2" spans="2:2" ht="18.5" x14ac:dyDescent="0.45">
      <c r="B2" s="3" t="s">
        <v>93</v>
      </c>
    </row>
    <row r="3" spans="2:2" x14ac:dyDescent="0.35">
      <c r="B3" s="1" t="s">
        <v>95</v>
      </c>
    </row>
    <row r="4" spans="2:2" x14ac:dyDescent="0.35">
      <c r="B4" s="1" t="s">
        <v>83</v>
      </c>
    </row>
    <row r="5" spans="2:2" x14ac:dyDescent="0.35">
      <c r="B5" s="1" t="s">
        <v>84</v>
      </c>
    </row>
    <row r="6" spans="2:2" x14ac:dyDescent="0.35">
      <c r="B6" s="1" t="s">
        <v>85</v>
      </c>
    </row>
    <row r="7" spans="2:2" x14ac:dyDescent="0.35">
      <c r="B7" s="1" t="s">
        <v>86</v>
      </c>
    </row>
    <row r="8" spans="2:2" x14ac:dyDescent="0.35">
      <c r="B8" s="1" t="s">
        <v>102</v>
      </c>
    </row>
    <row r="9" spans="2:2" x14ac:dyDescent="0.35">
      <c r="B9" s="1" t="s">
        <v>103</v>
      </c>
    </row>
    <row r="10" spans="2:2" x14ac:dyDescent="0.35">
      <c r="B10" s="1" t="s">
        <v>87</v>
      </c>
    </row>
    <row r="11" spans="2:2" x14ac:dyDescent="0.35">
      <c r="B11" s="1" t="s">
        <v>89</v>
      </c>
    </row>
    <row r="12" spans="2:2" x14ac:dyDescent="0.35">
      <c r="B12" s="1" t="s">
        <v>90</v>
      </c>
    </row>
    <row r="13" spans="2:2" ht="15" customHeight="1" x14ac:dyDescent="0.35">
      <c r="B13" s="276" t="s">
        <v>127</v>
      </c>
    </row>
    <row r="14" spans="2:2" x14ac:dyDescent="0.35">
      <c r="B14" s="1" t="s">
        <v>92</v>
      </c>
    </row>
    <row r="15" spans="2:2" x14ac:dyDescent="0.35">
      <c r="B15" s="1" t="s">
        <v>107</v>
      </c>
    </row>
    <row r="16" spans="2:2" x14ac:dyDescent="0.35">
      <c r="B16" s="1" t="s">
        <v>108</v>
      </c>
    </row>
    <row r="17" spans="2:2" x14ac:dyDescent="0.35">
      <c r="B17" s="1" t="s">
        <v>109</v>
      </c>
    </row>
    <row r="18" spans="2:2" x14ac:dyDescent="0.35">
      <c r="B18" s="1" t="s">
        <v>125</v>
      </c>
    </row>
  </sheetData>
  <hyperlinks>
    <hyperlink ref="B3" location="Notes!A1" display="Notes and definitions"/>
    <hyperlink ref="B4" location="'T1. FTE Directly employed'!A1" display="Table 1: Full time equivalent (FTE) number of directly employed staff"/>
    <hyperlink ref="B5" location="'T2. HC Contingent workers'!A1" display="Table 2: Headcount of contingent workers"/>
    <hyperlink ref="B6" location="'T3. Sickness Absence'!A1" display="Table 3: Sickness absence of directly employed staff"/>
    <hyperlink ref="B7" location="'T4. Age'!A1" display="Table 4: Core Scottish Government directly employed staff: by age"/>
    <hyperlink ref="B8" location="'T5. Disability'!A1" display="Table 5: Core Scottish Government directly employed staff: by disability"/>
    <hyperlink ref="B9" location="'T6. Ethnicity'!A1" display="Table 6: Core Scottish Government directly employed staff: by ethnicity"/>
    <hyperlink ref="B10" location="'T7. Gender'!A1" display="Table 7: Core Scottish Government directly employed staff: by gender"/>
    <hyperlink ref="B11" location="'T8. Marital civil p-ship status'!A1" display="Table 8: Core Scottish Government directly employed staff: by marital/civil partnership status"/>
    <hyperlink ref="B12" location="'T9. Religion or belief'!A1" display="Table 9: Core Scottish Government directly employed staff: by religion or belief"/>
    <hyperlink ref="B13" location="'T10. Sexual orientation'!A1" display="'T10. Sexual orientation'!A1"/>
    <hyperlink ref="B14" location="'TC1. Directly employed paid HC'!A1" display="Table C1: Headcount of directly employed staff"/>
    <hyperlink ref="B15" location="'Chart1. Directly Employed'!A1" display="Chart 1: FTE of directly employed staff"/>
    <hyperlink ref="B16" location="'Chart2. Contingent Workers'!A1" display="Chart 2: Headcount of contingent workers"/>
    <hyperlink ref="B17" location="'Chart 3. Sickness'!A1" display="Chart 3: AWDL Sickness absence of directly employed staff"/>
    <hyperlink ref="B18" location="'Chart4. Diversity'!A1" display="Chart 4: Diversity of directly employed staff at the end of March 2016"/>
  </hyperlink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workbookViewId="0">
      <pane ySplit="6" topLeftCell="A35" activePane="bottomLeft" state="frozen"/>
      <selection pane="bottomLeft" activeCell="M51" sqref="M51"/>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453125" style="2" customWidth="1"/>
    <col min="6" max="6" width="7.81640625" style="2" customWidth="1"/>
    <col min="7" max="7" width="6.453125" style="2" customWidth="1"/>
    <col min="8" max="8" width="10" style="2" customWidth="1"/>
    <col min="9" max="16384" width="9.1796875" style="2"/>
  </cols>
  <sheetData>
    <row r="1" spans="1:10" x14ac:dyDescent="0.35">
      <c r="A1" s="1" t="s">
        <v>94</v>
      </c>
    </row>
    <row r="2" spans="1:10" ht="18.5" x14ac:dyDescent="0.45">
      <c r="B2" s="3" t="s">
        <v>87</v>
      </c>
    </row>
    <row r="4" spans="1:10" ht="17.25" customHeight="1" x14ac:dyDescent="0.35">
      <c r="B4" s="309" t="s">
        <v>3</v>
      </c>
      <c r="C4" s="312" t="s">
        <v>67</v>
      </c>
      <c r="D4" s="321" t="s">
        <v>88</v>
      </c>
      <c r="E4" s="319"/>
      <c r="F4" s="319"/>
      <c r="G4" s="320"/>
      <c r="H4" s="306" t="s">
        <v>59</v>
      </c>
    </row>
    <row r="5" spans="1:10" ht="16.5" customHeight="1" x14ac:dyDescent="0.35">
      <c r="B5" s="310"/>
      <c r="C5" s="313"/>
      <c r="D5" s="349" t="s">
        <v>10</v>
      </c>
      <c r="E5" s="350"/>
      <c r="F5" s="355" t="s">
        <v>11</v>
      </c>
      <c r="G5" s="350"/>
      <c r="H5" s="307"/>
    </row>
    <row r="6" spans="1:10" ht="31" x14ac:dyDescent="0.35">
      <c r="B6" s="311"/>
      <c r="C6" s="314"/>
      <c r="D6" s="31" t="s">
        <v>9</v>
      </c>
      <c r="E6" s="32" t="s">
        <v>8</v>
      </c>
      <c r="F6" s="33" t="s">
        <v>9</v>
      </c>
      <c r="G6" s="32" t="s">
        <v>8</v>
      </c>
      <c r="H6" s="308"/>
    </row>
    <row r="7" spans="1:10" ht="15.5" x14ac:dyDescent="0.35">
      <c r="B7" s="323">
        <v>2012</v>
      </c>
      <c r="C7" s="24" t="s">
        <v>38</v>
      </c>
      <c r="D7" s="40">
        <v>2565</v>
      </c>
      <c r="E7" s="37">
        <v>49.3</v>
      </c>
      <c r="F7" s="40">
        <v>2634</v>
      </c>
      <c r="G7" s="37">
        <v>50.7</v>
      </c>
      <c r="H7" s="41">
        <f>D7+F7</f>
        <v>5199</v>
      </c>
      <c r="J7" s="12"/>
    </row>
    <row r="8" spans="1:10" ht="15.5" x14ac:dyDescent="0.35">
      <c r="B8" s="315"/>
      <c r="C8" s="26" t="s">
        <v>39</v>
      </c>
      <c r="D8" s="47">
        <v>2491</v>
      </c>
      <c r="E8" s="69">
        <v>49</v>
      </c>
      <c r="F8" s="47">
        <v>2593</v>
      </c>
      <c r="G8" s="69">
        <v>51</v>
      </c>
      <c r="H8" s="71">
        <f t="shared" ref="H8:H27" si="0">D8+F8</f>
        <v>5084</v>
      </c>
      <c r="J8" s="12"/>
    </row>
    <row r="9" spans="1:10" ht="15.5" x14ac:dyDescent="0.35">
      <c r="B9" s="315"/>
      <c r="C9" s="27" t="s">
        <v>40</v>
      </c>
      <c r="D9" s="47">
        <v>2465</v>
      </c>
      <c r="E9" s="69">
        <v>48.9</v>
      </c>
      <c r="F9" s="47">
        <v>2575</v>
      </c>
      <c r="G9" s="69">
        <v>51.1</v>
      </c>
      <c r="H9" s="71">
        <f t="shared" si="0"/>
        <v>5040</v>
      </c>
      <c r="J9" s="12"/>
    </row>
    <row r="10" spans="1:10" ht="15.5" x14ac:dyDescent="0.35">
      <c r="B10" s="316"/>
      <c r="C10" s="27" t="s">
        <v>41</v>
      </c>
      <c r="D10" s="56">
        <v>2499</v>
      </c>
      <c r="E10" s="53">
        <v>49</v>
      </c>
      <c r="F10" s="56">
        <v>2602</v>
      </c>
      <c r="G10" s="53">
        <v>51</v>
      </c>
      <c r="H10" s="57">
        <f t="shared" si="0"/>
        <v>5101</v>
      </c>
      <c r="J10" s="12"/>
    </row>
    <row r="11" spans="1:10" ht="15.5" x14ac:dyDescent="0.35">
      <c r="B11" s="323">
        <v>2013</v>
      </c>
      <c r="C11" s="35" t="s">
        <v>38</v>
      </c>
      <c r="D11" s="40">
        <v>2535</v>
      </c>
      <c r="E11" s="37">
        <v>49.4</v>
      </c>
      <c r="F11" s="40">
        <v>2592</v>
      </c>
      <c r="G11" s="37">
        <v>50.6</v>
      </c>
      <c r="H11" s="41">
        <f t="shared" si="0"/>
        <v>5127</v>
      </c>
      <c r="I11" s="75"/>
      <c r="J11" s="12"/>
    </row>
    <row r="12" spans="1:10" ht="15.5" x14ac:dyDescent="0.35">
      <c r="B12" s="315"/>
      <c r="C12" s="42" t="s">
        <v>39</v>
      </c>
      <c r="D12" s="47">
        <v>2519</v>
      </c>
      <c r="E12" s="69">
        <v>49.7</v>
      </c>
      <c r="F12" s="47">
        <v>2548</v>
      </c>
      <c r="G12" s="69">
        <v>50.3</v>
      </c>
      <c r="H12" s="71">
        <f t="shared" si="0"/>
        <v>5067</v>
      </c>
      <c r="I12" s="75"/>
      <c r="J12" s="12"/>
    </row>
    <row r="13" spans="1:10" ht="15.5" x14ac:dyDescent="0.35">
      <c r="B13" s="315"/>
      <c r="C13" s="49" t="s">
        <v>40</v>
      </c>
      <c r="D13" s="47">
        <v>2549</v>
      </c>
      <c r="E13" s="69">
        <v>49.6</v>
      </c>
      <c r="F13" s="47">
        <v>2591</v>
      </c>
      <c r="G13" s="69">
        <v>50.4</v>
      </c>
      <c r="H13" s="71">
        <f t="shared" si="0"/>
        <v>5140</v>
      </c>
      <c r="I13" s="75"/>
      <c r="J13" s="12"/>
    </row>
    <row r="14" spans="1:10" ht="15.5" x14ac:dyDescent="0.35">
      <c r="B14" s="316"/>
      <c r="C14" s="51" t="s">
        <v>41</v>
      </c>
      <c r="D14" s="56">
        <v>2587</v>
      </c>
      <c r="E14" s="53">
        <v>49.7</v>
      </c>
      <c r="F14" s="56">
        <v>2619</v>
      </c>
      <c r="G14" s="53">
        <v>50.3</v>
      </c>
      <c r="H14" s="57">
        <f t="shared" si="0"/>
        <v>5206</v>
      </c>
      <c r="I14" s="75"/>
      <c r="J14" s="12"/>
    </row>
    <row r="15" spans="1:10" ht="15.5" x14ac:dyDescent="0.35">
      <c r="B15" s="323">
        <v>2014</v>
      </c>
      <c r="C15" s="24" t="s">
        <v>38</v>
      </c>
      <c r="D15" s="47">
        <v>2648</v>
      </c>
      <c r="E15" s="69">
        <v>50</v>
      </c>
      <c r="F15" s="45">
        <v>2646</v>
      </c>
      <c r="G15" s="69">
        <v>50</v>
      </c>
      <c r="H15" s="41">
        <f t="shared" si="0"/>
        <v>5294</v>
      </c>
      <c r="I15" s="75"/>
      <c r="J15" s="12"/>
    </row>
    <row r="16" spans="1:10" ht="15.5" x14ac:dyDescent="0.35">
      <c r="B16" s="315"/>
      <c r="C16" s="26" t="s">
        <v>39</v>
      </c>
      <c r="D16" s="47">
        <v>2660</v>
      </c>
      <c r="E16" s="69">
        <v>50</v>
      </c>
      <c r="F16" s="45">
        <v>2660</v>
      </c>
      <c r="G16" s="69">
        <v>50</v>
      </c>
      <c r="H16" s="71">
        <f t="shared" si="0"/>
        <v>5320</v>
      </c>
      <c r="I16" s="75"/>
      <c r="J16" s="12"/>
    </row>
    <row r="17" spans="2:10" ht="15.5" x14ac:dyDescent="0.35">
      <c r="B17" s="315"/>
      <c r="C17" s="27" t="s">
        <v>40</v>
      </c>
      <c r="D17" s="47">
        <v>2683</v>
      </c>
      <c r="E17" s="69">
        <v>50</v>
      </c>
      <c r="F17" s="45">
        <v>2681</v>
      </c>
      <c r="G17" s="69">
        <v>50</v>
      </c>
      <c r="H17" s="71">
        <f t="shared" si="0"/>
        <v>5364</v>
      </c>
      <c r="I17" s="75"/>
      <c r="J17" s="12"/>
    </row>
    <row r="18" spans="2:10" ht="15.5" x14ac:dyDescent="0.35">
      <c r="B18" s="316"/>
      <c r="C18" s="27" t="s">
        <v>41</v>
      </c>
      <c r="D18" s="47">
        <v>2709</v>
      </c>
      <c r="E18" s="69">
        <v>50</v>
      </c>
      <c r="F18" s="45">
        <v>2707</v>
      </c>
      <c r="G18" s="69">
        <v>50</v>
      </c>
      <c r="H18" s="57">
        <f t="shared" si="0"/>
        <v>5416</v>
      </c>
      <c r="I18" s="75"/>
      <c r="J18" s="12"/>
    </row>
    <row r="19" spans="2:10" ht="15.5" x14ac:dyDescent="0.35">
      <c r="B19" s="323">
        <v>2015</v>
      </c>
      <c r="C19" s="35" t="s">
        <v>38</v>
      </c>
      <c r="D19" s="40">
        <v>2699</v>
      </c>
      <c r="E19" s="37">
        <v>50.1</v>
      </c>
      <c r="F19" s="38">
        <v>2683</v>
      </c>
      <c r="G19" s="37">
        <v>49.9</v>
      </c>
      <c r="H19" s="41">
        <f t="shared" si="0"/>
        <v>5382</v>
      </c>
      <c r="J19" s="12"/>
    </row>
    <row r="20" spans="2:10" ht="15.5" x14ac:dyDescent="0.35">
      <c r="B20" s="315"/>
      <c r="C20" s="42" t="s">
        <v>39</v>
      </c>
      <c r="D20" s="47">
        <v>2619</v>
      </c>
      <c r="E20" s="69">
        <v>50.2</v>
      </c>
      <c r="F20" s="45">
        <v>2600</v>
      </c>
      <c r="G20" s="69">
        <v>49.8</v>
      </c>
      <c r="H20" s="71">
        <f t="shared" si="0"/>
        <v>5219</v>
      </c>
      <c r="J20" s="12"/>
    </row>
    <row r="21" spans="2:10" ht="15.5" x14ac:dyDescent="0.35">
      <c r="B21" s="315"/>
      <c r="C21" s="49" t="s">
        <v>40</v>
      </c>
      <c r="D21" s="47">
        <v>2688</v>
      </c>
      <c r="E21" s="69">
        <v>50.5</v>
      </c>
      <c r="F21" s="45">
        <v>2632</v>
      </c>
      <c r="G21" s="69">
        <v>49.5</v>
      </c>
      <c r="H21" s="71">
        <f t="shared" si="0"/>
        <v>5320</v>
      </c>
      <c r="J21" s="12"/>
    </row>
    <row r="22" spans="2:10" ht="15.5" x14ac:dyDescent="0.35">
      <c r="B22" s="316"/>
      <c r="C22" s="51" t="s">
        <v>41</v>
      </c>
      <c r="D22" s="56">
        <v>2705</v>
      </c>
      <c r="E22" s="53">
        <v>50.6</v>
      </c>
      <c r="F22" s="54">
        <v>2643</v>
      </c>
      <c r="G22" s="53">
        <v>49.4</v>
      </c>
      <c r="H22" s="57">
        <f t="shared" si="0"/>
        <v>5348</v>
      </c>
      <c r="J22" s="12"/>
    </row>
    <row r="23" spans="2:10" ht="15.5" x14ac:dyDescent="0.35">
      <c r="B23" s="323">
        <v>2016</v>
      </c>
      <c r="C23" s="114" t="s">
        <v>38</v>
      </c>
      <c r="D23" s="40">
        <v>2725</v>
      </c>
      <c r="E23" s="37">
        <v>50.6</v>
      </c>
      <c r="F23" s="40">
        <v>2660</v>
      </c>
      <c r="G23" s="37">
        <v>49.4</v>
      </c>
      <c r="H23" s="117">
        <f t="shared" si="0"/>
        <v>5385</v>
      </c>
      <c r="J23" s="12"/>
    </row>
    <row r="24" spans="2:10" ht="15.75" customHeight="1" x14ac:dyDescent="0.35">
      <c r="B24" s="345"/>
      <c r="C24" s="141" t="s">
        <v>39</v>
      </c>
      <c r="D24" s="136">
        <v>2760</v>
      </c>
      <c r="E24" s="139">
        <v>51</v>
      </c>
      <c r="F24" s="136">
        <v>2656</v>
      </c>
      <c r="G24" s="140">
        <v>49</v>
      </c>
      <c r="H24" s="142">
        <f t="shared" si="0"/>
        <v>5416</v>
      </c>
      <c r="I24" s="83"/>
    </row>
    <row r="25" spans="2:10" ht="15.5" x14ac:dyDescent="0.35">
      <c r="B25" s="345"/>
      <c r="C25" s="141" t="s">
        <v>40</v>
      </c>
      <c r="D25" s="136">
        <v>2743</v>
      </c>
      <c r="E25" s="139">
        <v>50.9</v>
      </c>
      <c r="F25" s="136">
        <v>2646</v>
      </c>
      <c r="G25" s="140">
        <v>49.1</v>
      </c>
      <c r="H25" s="165">
        <f t="shared" si="0"/>
        <v>5389</v>
      </c>
    </row>
    <row r="26" spans="2:10" ht="15.5" x14ac:dyDescent="0.35">
      <c r="B26" s="345"/>
      <c r="C26" s="141" t="s">
        <v>41</v>
      </c>
      <c r="D26" s="136">
        <v>2742</v>
      </c>
      <c r="E26" s="139">
        <v>50.9</v>
      </c>
      <c r="F26" s="136">
        <v>2648</v>
      </c>
      <c r="G26" s="140">
        <v>49.1</v>
      </c>
      <c r="H26" s="165">
        <f t="shared" si="0"/>
        <v>5390</v>
      </c>
    </row>
    <row r="27" spans="2:10" ht="15.5" x14ac:dyDescent="0.35">
      <c r="B27" s="353">
        <v>2017</v>
      </c>
      <c r="C27" s="212" t="s">
        <v>38</v>
      </c>
      <c r="D27" s="213">
        <v>2774</v>
      </c>
      <c r="E27" s="214">
        <v>50.8</v>
      </c>
      <c r="F27" s="213">
        <v>2684</v>
      </c>
      <c r="G27" s="215">
        <v>49.2</v>
      </c>
      <c r="H27" s="216">
        <f t="shared" si="0"/>
        <v>5458</v>
      </c>
    </row>
    <row r="28" spans="2:10" ht="15.5" x14ac:dyDescent="0.35">
      <c r="B28" s="357"/>
      <c r="C28" s="228" t="s">
        <v>39</v>
      </c>
      <c r="D28" s="136">
        <v>2827</v>
      </c>
      <c r="E28" s="139">
        <v>51</v>
      </c>
      <c r="F28" s="136">
        <v>2716</v>
      </c>
      <c r="G28" s="140">
        <v>49</v>
      </c>
      <c r="H28" s="165">
        <f>D28+F28</f>
        <v>5543</v>
      </c>
    </row>
    <row r="29" spans="2:10" ht="15.5" x14ac:dyDescent="0.35">
      <c r="B29" s="357"/>
      <c r="C29" s="228" t="s">
        <v>119</v>
      </c>
      <c r="D29" s="136">
        <v>2902</v>
      </c>
      <c r="E29" s="139">
        <v>51.1</v>
      </c>
      <c r="F29" s="136">
        <v>2772</v>
      </c>
      <c r="G29" s="140">
        <v>48.8</v>
      </c>
      <c r="H29" s="165">
        <v>5675</v>
      </c>
    </row>
    <row r="30" spans="2:10" ht="15.5" x14ac:dyDescent="0.35">
      <c r="B30" s="358"/>
      <c r="C30" s="234" t="s">
        <v>123</v>
      </c>
      <c r="D30" s="190">
        <v>2968</v>
      </c>
      <c r="E30" s="235">
        <v>51.2</v>
      </c>
      <c r="F30" s="190">
        <v>2825</v>
      </c>
      <c r="G30" s="197">
        <v>48.8</v>
      </c>
      <c r="H30" s="236">
        <v>5794</v>
      </c>
    </row>
    <row r="31" spans="2:10" ht="15.5" x14ac:dyDescent="0.35">
      <c r="B31" s="353">
        <v>2018</v>
      </c>
      <c r="C31" s="212" t="s">
        <v>124</v>
      </c>
      <c r="D31" s="213">
        <v>3031</v>
      </c>
      <c r="E31" s="214">
        <v>51.3</v>
      </c>
      <c r="F31" s="213">
        <v>2879</v>
      </c>
      <c r="G31" s="215">
        <v>48.7</v>
      </c>
      <c r="H31" s="216">
        <v>5911</v>
      </c>
    </row>
    <row r="32" spans="2:10" ht="15.5" x14ac:dyDescent="0.35">
      <c r="B32" s="354"/>
      <c r="C32" s="228" t="s">
        <v>126</v>
      </c>
      <c r="D32" s="136">
        <v>3165</v>
      </c>
      <c r="E32" s="140">
        <v>51.8</v>
      </c>
      <c r="F32" s="210">
        <v>2947</v>
      </c>
      <c r="G32" s="139">
        <v>48.2</v>
      </c>
      <c r="H32" s="165">
        <v>6113</v>
      </c>
    </row>
    <row r="33" spans="2:8" ht="15.5" x14ac:dyDescent="0.35">
      <c r="B33" s="354"/>
      <c r="C33" s="228" t="s">
        <v>119</v>
      </c>
      <c r="D33" s="136">
        <v>3214</v>
      </c>
      <c r="E33" s="140">
        <v>52</v>
      </c>
      <c r="F33" s="210">
        <v>2969</v>
      </c>
      <c r="G33" s="139">
        <v>48</v>
      </c>
      <c r="H33" s="165">
        <v>6184</v>
      </c>
    </row>
    <row r="34" spans="2:8" ht="15.5" x14ac:dyDescent="0.35">
      <c r="B34" s="356"/>
      <c r="C34" s="234" t="s">
        <v>123</v>
      </c>
      <c r="D34" s="190">
        <v>3363</v>
      </c>
      <c r="E34" s="197">
        <v>52.1</v>
      </c>
      <c r="F34" s="265">
        <v>3090</v>
      </c>
      <c r="G34" s="235">
        <v>47.9</v>
      </c>
      <c r="H34" s="236">
        <v>6454</v>
      </c>
    </row>
    <row r="35" spans="2:8" ht="15.5" x14ac:dyDescent="0.35">
      <c r="B35" s="353">
        <v>2019</v>
      </c>
      <c r="C35" s="212" t="s">
        <v>124</v>
      </c>
      <c r="D35" s="213">
        <v>3517</v>
      </c>
      <c r="E35" s="214">
        <v>52.6</v>
      </c>
      <c r="F35" s="213">
        <v>3171</v>
      </c>
      <c r="G35" s="215">
        <v>47.4</v>
      </c>
      <c r="H35" s="216">
        <v>6689</v>
      </c>
    </row>
    <row r="36" spans="2:8" ht="15.5" x14ac:dyDescent="0.35">
      <c r="B36" s="354"/>
      <c r="C36" s="228" t="s">
        <v>126</v>
      </c>
      <c r="D36" s="136">
        <v>3578</v>
      </c>
      <c r="E36" s="140">
        <v>52.7</v>
      </c>
      <c r="F36" s="210">
        <v>3206</v>
      </c>
      <c r="G36" s="139">
        <v>47.3</v>
      </c>
      <c r="H36" s="165">
        <v>6785</v>
      </c>
    </row>
    <row r="37" spans="2:8" ht="15.5" x14ac:dyDescent="0.35">
      <c r="B37" s="354"/>
      <c r="C37" s="228" t="s">
        <v>119</v>
      </c>
      <c r="D37" s="136">
        <v>3677</v>
      </c>
      <c r="E37" s="140">
        <v>53.1</v>
      </c>
      <c r="F37" s="210">
        <v>3250</v>
      </c>
      <c r="G37" s="139">
        <v>46.9</v>
      </c>
      <c r="H37" s="165">
        <v>6928</v>
      </c>
    </row>
    <row r="38" spans="2:8" ht="15.5" x14ac:dyDescent="0.35">
      <c r="B38" s="354"/>
      <c r="C38" s="228" t="s">
        <v>123</v>
      </c>
      <c r="D38" s="190">
        <v>3809</v>
      </c>
      <c r="E38" s="197">
        <v>53.4</v>
      </c>
      <c r="F38" s="265">
        <v>3324</v>
      </c>
      <c r="G38" s="235">
        <v>46.6</v>
      </c>
      <c r="H38" s="236">
        <v>7134</v>
      </c>
    </row>
    <row r="39" spans="2:8" ht="15.5" x14ac:dyDescent="0.35">
      <c r="B39" s="353">
        <v>2020</v>
      </c>
      <c r="C39" s="212" t="s">
        <v>124</v>
      </c>
      <c r="D39" s="213">
        <v>3940</v>
      </c>
      <c r="E39" s="214">
        <v>53.5</v>
      </c>
      <c r="F39" s="213">
        <v>3427</v>
      </c>
      <c r="G39" s="215">
        <v>46.5</v>
      </c>
      <c r="H39" s="216">
        <v>7368</v>
      </c>
    </row>
    <row r="40" spans="2:8" ht="15.5" x14ac:dyDescent="0.35">
      <c r="B40" s="354"/>
      <c r="C40" s="228" t="s">
        <v>126</v>
      </c>
      <c r="D40" s="136">
        <v>3987</v>
      </c>
      <c r="E40" s="140">
        <v>53.6</v>
      </c>
      <c r="F40" s="210">
        <v>3446</v>
      </c>
      <c r="G40" s="139">
        <v>46.4</v>
      </c>
      <c r="H40" s="165">
        <v>7434</v>
      </c>
    </row>
    <row r="41" spans="2:8" ht="15.5" x14ac:dyDescent="0.35">
      <c r="B41" s="354"/>
      <c r="C41" s="228" t="s">
        <v>119</v>
      </c>
      <c r="D41" s="136">
        <v>4030</v>
      </c>
      <c r="E41" s="140">
        <v>53.99</v>
      </c>
      <c r="F41" s="210">
        <v>3433</v>
      </c>
      <c r="G41" s="139">
        <v>45.99</v>
      </c>
      <c r="H41" s="165">
        <v>7464</v>
      </c>
    </row>
    <row r="42" spans="2:8" ht="15.5" x14ac:dyDescent="0.35">
      <c r="B42" s="354"/>
      <c r="C42" s="228" t="s">
        <v>123</v>
      </c>
      <c r="D42" s="136">
        <v>4110</v>
      </c>
      <c r="E42" s="140">
        <v>54.15</v>
      </c>
      <c r="F42" s="210">
        <v>3479</v>
      </c>
      <c r="G42" s="139">
        <v>45.84</v>
      </c>
      <c r="H42" s="138">
        <v>7590</v>
      </c>
    </row>
    <row r="43" spans="2:8" ht="15.5" x14ac:dyDescent="0.35">
      <c r="B43" s="330">
        <v>2021</v>
      </c>
      <c r="C43" s="299" t="s">
        <v>124</v>
      </c>
      <c r="D43" s="252">
        <v>4301</v>
      </c>
      <c r="E43" s="249">
        <v>55.03</v>
      </c>
      <c r="F43" s="254">
        <v>3514</v>
      </c>
      <c r="G43" s="251">
        <v>44.96</v>
      </c>
      <c r="H43" s="225">
        <v>7816</v>
      </c>
    </row>
    <row r="44" spans="2:8" ht="15.5" x14ac:dyDescent="0.35">
      <c r="B44" s="331"/>
      <c r="C44" s="141" t="s">
        <v>126</v>
      </c>
      <c r="D44" s="163">
        <v>4415</v>
      </c>
      <c r="E44" s="161">
        <v>55.17</v>
      </c>
      <c r="F44" s="210">
        <v>3587</v>
      </c>
      <c r="G44" s="139">
        <v>44.82</v>
      </c>
      <c r="H44" s="150">
        <v>8003</v>
      </c>
    </row>
    <row r="45" spans="2:8" ht="15.5" x14ac:dyDescent="0.35">
      <c r="B45" s="332"/>
      <c r="C45" s="300" t="s">
        <v>119</v>
      </c>
      <c r="D45" s="183">
        <v>4605</v>
      </c>
      <c r="E45" s="180">
        <v>55.48</v>
      </c>
      <c r="F45" s="185">
        <v>3695</v>
      </c>
      <c r="G45" s="186">
        <v>44.51</v>
      </c>
      <c r="H45" s="205">
        <v>8301</v>
      </c>
    </row>
    <row r="46" spans="2:8" x14ac:dyDescent="0.35">
      <c r="B46" s="230" t="s">
        <v>120</v>
      </c>
    </row>
    <row r="47" spans="2:8" x14ac:dyDescent="0.35">
      <c r="F47" s="12"/>
    </row>
  </sheetData>
  <mergeCells count="16">
    <mergeCell ref="B43:B45"/>
    <mergeCell ref="B39:B42"/>
    <mergeCell ref="H4:H6"/>
    <mergeCell ref="B15:B18"/>
    <mergeCell ref="B19:B22"/>
    <mergeCell ref="B4:B6"/>
    <mergeCell ref="C4:C6"/>
    <mergeCell ref="D4:G4"/>
    <mergeCell ref="D5:E5"/>
    <mergeCell ref="F5:G5"/>
    <mergeCell ref="B7:B10"/>
    <mergeCell ref="B31:B34"/>
    <mergeCell ref="B27:B30"/>
    <mergeCell ref="B11:B14"/>
    <mergeCell ref="B23:B26"/>
    <mergeCell ref="B35:B38"/>
  </mergeCells>
  <hyperlinks>
    <hyperlink ref="A1" location="Index!A1" display="Return to index"/>
  </hyperlink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workbookViewId="0">
      <pane ySplit="6" topLeftCell="A38" activePane="bottomLeft" state="frozen"/>
      <selection pane="bottomLeft" activeCell="F45" sqref="F45:G45"/>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453125" style="2" customWidth="1"/>
    <col min="6" max="6" width="7.81640625" style="2" customWidth="1"/>
    <col min="7" max="7" width="6.453125" style="2" customWidth="1"/>
    <col min="8" max="8" width="7.81640625" style="2" customWidth="1"/>
    <col min="9" max="9" width="6.453125" style="2" customWidth="1"/>
    <col min="10" max="10" width="7.81640625" style="2" customWidth="1"/>
    <col min="11" max="11" width="6.453125" style="2" customWidth="1"/>
    <col min="12" max="12" width="7.81640625" style="2" customWidth="1"/>
    <col min="13" max="13" width="6.453125" style="2" customWidth="1"/>
    <col min="14" max="14" width="10" style="2" customWidth="1"/>
    <col min="15" max="16384" width="9.1796875" style="2"/>
  </cols>
  <sheetData>
    <row r="1" spans="1:16" x14ac:dyDescent="0.35">
      <c r="A1" s="1" t="s">
        <v>94</v>
      </c>
    </row>
    <row r="2" spans="1:16" ht="18.5" x14ac:dyDescent="0.45">
      <c r="B2" s="3" t="s">
        <v>89</v>
      </c>
    </row>
    <row r="4" spans="1:16" ht="15" customHeight="1" x14ac:dyDescent="0.35">
      <c r="B4" s="309" t="s">
        <v>3</v>
      </c>
      <c r="C4" s="312" t="s">
        <v>67</v>
      </c>
      <c r="D4" s="321" t="s">
        <v>36</v>
      </c>
      <c r="E4" s="319"/>
      <c r="F4" s="319"/>
      <c r="G4" s="319"/>
      <c r="H4" s="319"/>
      <c r="I4" s="319"/>
      <c r="J4" s="319"/>
      <c r="K4" s="319"/>
      <c r="L4" s="319"/>
      <c r="M4" s="320"/>
      <c r="N4" s="306" t="s">
        <v>59</v>
      </c>
    </row>
    <row r="5" spans="1:16" ht="37.5" customHeight="1" x14ac:dyDescent="0.35">
      <c r="B5" s="310"/>
      <c r="C5" s="313"/>
      <c r="D5" s="349" t="s">
        <v>23</v>
      </c>
      <c r="E5" s="350"/>
      <c r="F5" s="349" t="s">
        <v>17</v>
      </c>
      <c r="G5" s="350"/>
      <c r="H5" s="321" t="s">
        <v>50</v>
      </c>
      <c r="I5" s="320"/>
      <c r="J5" s="349" t="s">
        <v>13</v>
      </c>
      <c r="K5" s="350"/>
      <c r="L5" s="321" t="s">
        <v>14</v>
      </c>
      <c r="M5" s="320"/>
      <c r="N5" s="307"/>
    </row>
    <row r="6" spans="1:16" ht="30" customHeight="1" x14ac:dyDescent="0.35">
      <c r="B6" s="311"/>
      <c r="C6" s="314"/>
      <c r="D6" s="31" t="s">
        <v>9</v>
      </c>
      <c r="E6" s="32" t="s">
        <v>8</v>
      </c>
      <c r="F6" s="33" t="s">
        <v>9</v>
      </c>
      <c r="G6" s="34" t="s">
        <v>8</v>
      </c>
      <c r="H6" s="31" t="s">
        <v>9</v>
      </c>
      <c r="I6" s="32" t="s">
        <v>8</v>
      </c>
      <c r="J6" s="31" t="s">
        <v>9</v>
      </c>
      <c r="K6" s="32" t="s">
        <v>8</v>
      </c>
      <c r="L6" s="31" t="s">
        <v>9</v>
      </c>
      <c r="M6" s="32" t="s">
        <v>8</v>
      </c>
      <c r="N6" s="308"/>
    </row>
    <row r="7" spans="1:16" ht="15.5" x14ac:dyDescent="0.35">
      <c r="B7" s="323">
        <v>2012</v>
      </c>
      <c r="C7" s="24" t="s">
        <v>38</v>
      </c>
      <c r="D7" s="40">
        <v>2413</v>
      </c>
      <c r="E7" s="39">
        <v>46.4</v>
      </c>
      <c r="F7" s="40">
        <v>1034</v>
      </c>
      <c r="G7" s="37">
        <v>19.899999999999999</v>
      </c>
      <c r="H7" s="40">
        <v>366</v>
      </c>
      <c r="I7" s="37">
        <v>7</v>
      </c>
      <c r="J7" s="40">
        <v>336</v>
      </c>
      <c r="K7" s="39">
        <v>6.5</v>
      </c>
      <c r="L7" s="40">
        <v>1050</v>
      </c>
      <c r="M7" s="68">
        <v>20.2</v>
      </c>
      <c r="N7" s="41">
        <f>SUM(D7,F7,H7,J7,L7)</f>
        <v>5199</v>
      </c>
      <c r="P7" s="12"/>
    </row>
    <row r="8" spans="1:16" ht="15.5" x14ac:dyDescent="0.35">
      <c r="B8" s="315"/>
      <c r="C8" s="26" t="s">
        <v>39</v>
      </c>
      <c r="D8" s="47">
        <v>2347</v>
      </c>
      <c r="E8" s="58">
        <v>46.2</v>
      </c>
      <c r="F8" s="47">
        <v>1001</v>
      </c>
      <c r="G8" s="69">
        <v>19.7</v>
      </c>
      <c r="H8" s="47">
        <v>353</v>
      </c>
      <c r="I8" s="69">
        <v>6.9</v>
      </c>
      <c r="J8" s="47">
        <v>329</v>
      </c>
      <c r="K8" s="58">
        <v>6.5</v>
      </c>
      <c r="L8" s="47">
        <v>1054</v>
      </c>
      <c r="M8" s="70">
        <v>20.7</v>
      </c>
      <c r="N8" s="71">
        <f t="shared" ref="N8:N45" si="0">SUM(D8,F8,H8,J8,L8)</f>
        <v>5084</v>
      </c>
      <c r="P8" s="12"/>
    </row>
    <row r="9" spans="1:16" ht="15.5" x14ac:dyDescent="0.35">
      <c r="B9" s="315"/>
      <c r="C9" s="27" t="s">
        <v>40</v>
      </c>
      <c r="D9" s="47">
        <v>2315</v>
      </c>
      <c r="E9" s="58">
        <v>45.9</v>
      </c>
      <c r="F9" s="47">
        <v>979</v>
      </c>
      <c r="G9" s="69">
        <v>19.399999999999999</v>
      </c>
      <c r="H9" s="47">
        <v>351</v>
      </c>
      <c r="I9" s="69">
        <v>7</v>
      </c>
      <c r="J9" s="43">
        <v>308</v>
      </c>
      <c r="K9" s="58">
        <v>6.1</v>
      </c>
      <c r="L9" s="47">
        <v>1087</v>
      </c>
      <c r="M9" s="70">
        <v>21.6</v>
      </c>
      <c r="N9" s="71">
        <f t="shared" si="0"/>
        <v>5040</v>
      </c>
      <c r="P9" s="12"/>
    </row>
    <row r="10" spans="1:16" ht="15.5" x14ac:dyDescent="0.35">
      <c r="B10" s="316"/>
      <c r="C10" s="27" t="s">
        <v>41</v>
      </c>
      <c r="D10" s="56">
        <v>2319</v>
      </c>
      <c r="E10" s="55">
        <v>45.5</v>
      </c>
      <c r="F10" s="56">
        <v>999</v>
      </c>
      <c r="G10" s="53">
        <v>19.600000000000001</v>
      </c>
      <c r="H10" s="56">
        <v>370</v>
      </c>
      <c r="I10" s="53">
        <v>7.3</v>
      </c>
      <c r="J10" s="52">
        <v>305</v>
      </c>
      <c r="K10" s="55">
        <v>6</v>
      </c>
      <c r="L10" s="56">
        <v>1108</v>
      </c>
      <c r="M10" s="72">
        <v>21.7</v>
      </c>
      <c r="N10" s="57">
        <f t="shared" si="0"/>
        <v>5101</v>
      </c>
      <c r="P10" s="12"/>
    </row>
    <row r="11" spans="1:16" ht="15.5" x14ac:dyDescent="0.35">
      <c r="B11" s="323">
        <v>2013</v>
      </c>
      <c r="C11" s="35" t="s">
        <v>38</v>
      </c>
      <c r="D11" s="47">
        <v>2321</v>
      </c>
      <c r="E11" s="69">
        <v>45.3</v>
      </c>
      <c r="F11" s="45">
        <v>986</v>
      </c>
      <c r="G11" s="58">
        <v>19.2</v>
      </c>
      <c r="H11" s="47">
        <v>373</v>
      </c>
      <c r="I11" s="69">
        <v>7.3</v>
      </c>
      <c r="J11" s="43">
        <v>310</v>
      </c>
      <c r="K11" s="69">
        <v>6</v>
      </c>
      <c r="L11" s="47">
        <v>1137</v>
      </c>
      <c r="M11" s="70">
        <v>22.2</v>
      </c>
      <c r="N11" s="41">
        <f t="shared" si="0"/>
        <v>5127</v>
      </c>
      <c r="P11" s="12"/>
    </row>
    <row r="12" spans="1:16" ht="15.5" x14ac:dyDescent="0.35">
      <c r="B12" s="315"/>
      <c r="C12" s="42" t="s">
        <v>39</v>
      </c>
      <c r="D12" s="47">
        <v>2292</v>
      </c>
      <c r="E12" s="69">
        <v>45.2</v>
      </c>
      <c r="F12" s="45">
        <v>955</v>
      </c>
      <c r="G12" s="58">
        <v>18.8</v>
      </c>
      <c r="H12" s="47">
        <v>364</v>
      </c>
      <c r="I12" s="69">
        <v>7.2</v>
      </c>
      <c r="J12" s="43">
        <v>303</v>
      </c>
      <c r="K12" s="69">
        <v>6</v>
      </c>
      <c r="L12" s="47">
        <v>1153</v>
      </c>
      <c r="M12" s="70">
        <v>22.8</v>
      </c>
      <c r="N12" s="71">
        <f t="shared" si="0"/>
        <v>5067</v>
      </c>
      <c r="P12" s="12"/>
    </row>
    <row r="13" spans="1:16" ht="15.5" x14ac:dyDescent="0.35">
      <c r="B13" s="315"/>
      <c r="C13" s="49" t="s">
        <v>40</v>
      </c>
      <c r="D13" s="47">
        <v>2325</v>
      </c>
      <c r="E13" s="69">
        <v>45.2</v>
      </c>
      <c r="F13" s="45">
        <v>933</v>
      </c>
      <c r="G13" s="58">
        <v>18.2</v>
      </c>
      <c r="H13" s="47">
        <v>370</v>
      </c>
      <c r="I13" s="69">
        <v>7.2</v>
      </c>
      <c r="J13" s="43">
        <v>294</v>
      </c>
      <c r="K13" s="69">
        <v>5.7</v>
      </c>
      <c r="L13" s="47">
        <v>1218</v>
      </c>
      <c r="M13" s="70">
        <v>23.7</v>
      </c>
      <c r="N13" s="71">
        <f t="shared" si="0"/>
        <v>5140</v>
      </c>
      <c r="P13" s="12"/>
    </row>
    <row r="14" spans="1:16" ht="15.5" x14ac:dyDescent="0.35">
      <c r="B14" s="316"/>
      <c r="C14" s="51" t="s">
        <v>41</v>
      </c>
      <c r="D14" s="56">
        <v>2345</v>
      </c>
      <c r="E14" s="53">
        <v>45</v>
      </c>
      <c r="F14" s="54">
        <v>920</v>
      </c>
      <c r="G14" s="55">
        <v>17.7</v>
      </c>
      <c r="H14" s="56">
        <v>378</v>
      </c>
      <c r="I14" s="53">
        <v>7.3</v>
      </c>
      <c r="J14" s="52">
        <v>297</v>
      </c>
      <c r="K14" s="53">
        <v>5.7</v>
      </c>
      <c r="L14" s="56">
        <v>1266</v>
      </c>
      <c r="M14" s="72">
        <v>24.3</v>
      </c>
      <c r="N14" s="57">
        <f t="shared" si="0"/>
        <v>5206</v>
      </c>
      <c r="P14" s="12"/>
    </row>
    <row r="15" spans="1:16" ht="15.5" x14ac:dyDescent="0.35">
      <c r="B15" s="323">
        <v>2014</v>
      </c>
      <c r="C15" s="24" t="s">
        <v>38</v>
      </c>
      <c r="D15" s="47">
        <v>2341</v>
      </c>
      <c r="E15" s="69">
        <v>44.2</v>
      </c>
      <c r="F15" s="73">
        <v>944</v>
      </c>
      <c r="G15" s="58">
        <v>17.8</v>
      </c>
      <c r="H15" s="43">
        <v>387</v>
      </c>
      <c r="I15" s="69">
        <v>7.3</v>
      </c>
      <c r="J15" s="73">
        <v>291</v>
      </c>
      <c r="K15" s="58">
        <v>5.5</v>
      </c>
      <c r="L15" s="47">
        <v>1331</v>
      </c>
      <c r="M15" s="70">
        <v>25.1</v>
      </c>
      <c r="N15" s="41">
        <f t="shared" si="0"/>
        <v>5294</v>
      </c>
      <c r="P15" s="12"/>
    </row>
    <row r="16" spans="1:16" ht="15.5" x14ac:dyDescent="0.35">
      <c r="B16" s="315"/>
      <c r="C16" s="26" t="s">
        <v>39</v>
      </c>
      <c r="D16" s="47">
        <v>2340</v>
      </c>
      <c r="E16" s="69">
        <v>44</v>
      </c>
      <c r="F16" s="73">
        <v>940</v>
      </c>
      <c r="G16" s="58">
        <v>17.7</v>
      </c>
      <c r="H16" s="43">
        <v>390</v>
      </c>
      <c r="I16" s="69">
        <v>7.3</v>
      </c>
      <c r="J16" s="73">
        <v>287</v>
      </c>
      <c r="K16" s="58">
        <v>5.4</v>
      </c>
      <c r="L16" s="47">
        <v>1363</v>
      </c>
      <c r="M16" s="70">
        <v>25.6</v>
      </c>
      <c r="N16" s="71">
        <f t="shared" si="0"/>
        <v>5320</v>
      </c>
      <c r="P16" s="12"/>
    </row>
    <row r="17" spans="2:16" ht="15.5" x14ac:dyDescent="0.35">
      <c r="B17" s="315"/>
      <c r="C17" s="27" t="s">
        <v>40</v>
      </c>
      <c r="D17" s="47">
        <v>2370</v>
      </c>
      <c r="E17" s="69">
        <v>44.2</v>
      </c>
      <c r="F17" s="73">
        <v>918</v>
      </c>
      <c r="G17" s="58">
        <v>17.100000000000001</v>
      </c>
      <c r="H17" s="43">
        <v>391</v>
      </c>
      <c r="I17" s="69">
        <v>7.3</v>
      </c>
      <c r="J17" s="73">
        <v>279</v>
      </c>
      <c r="K17" s="58">
        <v>5.2</v>
      </c>
      <c r="L17" s="47">
        <v>1406</v>
      </c>
      <c r="M17" s="70">
        <v>26.2</v>
      </c>
      <c r="N17" s="71">
        <f t="shared" si="0"/>
        <v>5364</v>
      </c>
      <c r="P17" s="12"/>
    </row>
    <row r="18" spans="2:16" ht="15.5" x14ac:dyDescent="0.35">
      <c r="B18" s="316"/>
      <c r="C18" s="27" t="s">
        <v>41</v>
      </c>
      <c r="D18" s="47">
        <v>2378</v>
      </c>
      <c r="E18" s="69">
        <v>43.9</v>
      </c>
      <c r="F18" s="73">
        <v>913</v>
      </c>
      <c r="G18" s="58">
        <v>16.899999999999999</v>
      </c>
      <c r="H18" s="43">
        <v>393</v>
      </c>
      <c r="I18" s="69">
        <v>7.3</v>
      </c>
      <c r="J18" s="73">
        <v>281</v>
      </c>
      <c r="K18" s="58">
        <v>5.2</v>
      </c>
      <c r="L18" s="47">
        <v>1451</v>
      </c>
      <c r="M18" s="70">
        <v>26.8</v>
      </c>
      <c r="N18" s="57">
        <f t="shared" si="0"/>
        <v>5416</v>
      </c>
      <c r="P18" s="12"/>
    </row>
    <row r="19" spans="2:16" ht="15.5" x14ac:dyDescent="0.35">
      <c r="B19" s="323">
        <v>2015</v>
      </c>
      <c r="C19" s="35" t="s">
        <v>38</v>
      </c>
      <c r="D19" s="40">
        <v>2363</v>
      </c>
      <c r="E19" s="37">
        <v>43.9</v>
      </c>
      <c r="F19" s="74">
        <v>892</v>
      </c>
      <c r="G19" s="39">
        <v>16.600000000000001</v>
      </c>
      <c r="H19" s="36">
        <v>406</v>
      </c>
      <c r="I19" s="37">
        <v>7.5</v>
      </c>
      <c r="J19" s="74">
        <v>270</v>
      </c>
      <c r="K19" s="39">
        <v>5</v>
      </c>
      <c r="L19" s="40">
        <v>1451</v>
      </c>
      <c r="M19" s="68">
        <v>27</v>
      </c>
      <c r="N19" s="41">
        <f t="shared" si="0"/>
        <v>5382</v>
      </c>
      <c r="P19" s="12"/>
    </row>
    <row r="20" spans="2:16" ht="15.5" x14ac:dyDescent="0.35">
      <c r="B20" s="315"/>
      <c r="C20" s="42" t="s">
        <v>39</v>
      </c>
      <c r="D20" s="47">
        <v>2280</v>
      </c>
      <c r="E20" s="69">
        <v>43.7</v>
      </c>
      <c r="F20" s="73">
        <v>857</v>
      </c>
      <c r="G20" s="58">
        <v>16.399999999999999</v>
      </c>
      <c r="H20" s="43">
        <v>405</v>
      </c>
      <c r="I20" s="69">
        <v>7.8</v>
      </c>
      <c r="J20" s="73">
        <v>245</v>
      </c>
      <c r="K20" s="58">
        <v>4.7</v>
      </c>
      <c r="L20" s="47">
        <v>1432</v>
      </c>
      <c r="M20" s="70">
        <v>27.4</v>
      </c>
      <c r="N20" s="71">
        <f t="shared" si="0"/>
        <v>5219</v>
      </c>
      <c r="P20" s="12"/>
    </row>
    <row r="21" spans="2:16" ht="15.5" x14ac:dyDescent="0.35">
      <c r="B21" s="315"/>
      <c r="C21" s="49" t="s">
        <v>40</v>
      </c>
      <c r="D21" s="47">
        <v>2326</v>
      </c>
      <c r="E21" s="69">
        <v>43.7</v>
      </c>
      <c r="F21" s="73">
        <v>861</v>
      </c>
      <c r="G21" s="58">
        <v>16.2</v>
      </c>
      <c r="H21" s="43">
        <v>412</v>
      </c>
      <c r="I21" s="69">
        <v>7.7</v>
      </c>
      <c r="J21" s="73">
        <v>245</v>
      </c>
      <c r="K21" s="58">
        <v>4.5999999999999996</v>
      </c>
      <c r="L21" s="47">
        <v>1476</v>
      </c>
      <c r="M21" s="70">
        <v>27.7</v>
      </c>
      <c r="N21" s="71">
        <f t="shared" si="0"/>
        <v>5320</v>
      </c>
      <c r="P21" s="12"/>
    </row>
    <row r="22" spans="2:16" ht="15.5" x14ac:dyDescent="0.35">
      <c r="B22" s="316"/>
      <c r="C22" s="51" t="s">
        <v>41</v>
      </c>
      <c r="D22" s="47">
        <v>2341</v>
      </c>
      <c r="E22" s="69">
        <v>43.8</v>
      </c>
      <c r="F22" s="73">
        <v>858</v>
      </c>
      <c r="G22" s="58">
        <v>16</v>
      </c>
      <c r="H22" s="52">
        <v>415</v>
      </c>
      <c r="I22" s="53">
        <v>7.8</v>
      </c>
      <c r="J22" s="64">
        <v>238</v>
      </c>
      <c r="K22" s="55">
        <v>4.5</v>
      </c>
      <c r="L22" s="56">
        <v>1496</v>
      </c>
      <c r="M22" s="72">
        <v>28</v>
      </c>
      <c r="N22" s="57">
        <f t="shared" si="0"/>
        <v>5348</v>
      </c>
      <c r="P22" s="12"/>
    </row>
    <row r="23" spans="2:16" ht="15.5" x14ac:dyDescent="0.35">
      <c r="B23" s="323">
        <v>2016</v>
      </c>
      <c r="C23" s="115" t="s">
        <v>38</v>
      </c>
      <c r="D23" s="40">
        <v>2350</v>
      </c>
      <c r="E23" s="37">
        <v>43.6</v>
      </c>
      <c r="F23" s="36">
        <v>844</v>
      </c>
      <c r="G23" s="37">
        <v>15.7</v>
      </c>
      <c r="H23" s="74">
        <v>422</v>
      </c>
      <c r="I23" s="39">
        <v>7.8</v>
      </c>
      <c r="J23" s="36">
        <v>227</v>
      </c>
      <c r="K23" s="37">
        <v>4.2</v>
      </c>
      <c r="L23" s="38">
        <v>1542</v>
      </c>
      <c r="M23" s="119">
        <v>28.6</v>
      </c>
      <c r="N23" s="41">
        <f t="shared" si="0"/>
        <v>5385</v>
      </c>
      <c r="P23" s="12"/>
    </row>
    <row r="24" spans="2:16" ht="15.5" x14ac:dyDescent="0.35">
      <c r="B24" s="331"/>
      <c r="C24" s="121" t="s">
        <v>39</v>
      </c>
      <c r="D24" s="147">
        <v>2375</v>
      </c>
      <c r="E24" s="148">
        <v>43.9</v>
      </c>
      <c r="F24" s="149">
        <v>839</v>
      </c>
      <c r="G24" s="148">
        <v>15.5</v>
      </c>
      <c r="H24" s="145">
        <v>429</v>
      </c>
      <c r="I24" s="144">
        <v>7.9</v>
      </c>
      <c r="J24" s="149">
        <v>224</v>
      </c>
      <c r="K24" s="148">
        <v>4.0999999999999996</v>
      </c>
      <c r="L24" s="143">
        <v>1549</v>
      </c>
      <c r="M24" s="146">
        <v>28.6</v>
      </c>
      <c r="N24" s="150">
        <f t="shared" si="0"/>
        <v>5416</v>
      </c>
      <c r="P24" s="12"/>
    </row>
    <row r="25" spans="2:16" ht="15.5" x14ac:dyDescent="0.35">
      <c r="B25" s="331"/>
      <c r="C25" s="121" t="s">
        <v>40</v>
      </c>
      <c r="D25" s="147">
        <v>2370</v>
      </c>
      <c r="E25" s="148">
        <v>44</v>
      </c>
      <c r="F25" s="149">
        <v>821</v>
      </c>
      <c r="G25" s="148">
        <v>15.2</v>
      </c>
      <c r="H25" s="145">
        <v>431</v>
      </c>
      <c r="I25" s="144">
        <v>8</v>
      </c>
      <c r="J25" s="149">
        <v>223</v>
      </c>
      <c r="K25" s="148">
        <v>4.0999999999999996</v>
      </c>
      <c r="L25" s="143">
        <v>1544</v>
      </c>
      <c r="M25" s="146">
        <v>28.7</v>
      </c>
      <c r="N25" s="150">
        <f t="shared" si="0"/>
        <v>5389</v>
      </c>
      <c r="P25" s="12"/>
    </row>
    <row r="26" spans="2:16" ht="15.5" x14ac:dyDescent="0.35">
      <c r="B26" s="332"/>
      <c r="C26" s="166" t="s">
        <v>41</v>
      </c>
      <c r="D26" s="198">
        <v>2384</v>
      </c>
      <c r="E26" s="199">
        <v>44.2</v>
      </c>
      <c r="F26" s="200">
        <v>808</v>
      </c>
      <c r="G26" s="199">
        <v>15</v>
      </c>
      <c r="H26" s="201">
        <v>442</v>
      </c>
      <c r="I26" s="202">
        <v>8.1999999999999993</v>
      </c>
      <c r="J26" s="200">
        <v>224</v>
      </c>
      <c r="K26" s="199">
        <v>4.2</v>
      </c>
      <c r="L26" s="203">
        <v>1532</v>
      </c>
      <c r="M26" s="204">
        <v>28.4</v>
      </c>
      <c r="N26" s="205">
        <f t="shared" si="0"/>
        <v>5390</v>
      </c>
      <c r="P26" s="12"/>
    </row>
    <row r="27" spans="2:16" ht="15.5" x14ac:dyDescent="0.35">
      <c r="B27" s="333">
        <v>2017</v>
      </c>
      <c r="C27" s="121" t="s">
        <v>38</v>
      </c>
      <c r="D27" s="147">
        <v>2390</v>
      </c>
      <c r="E27" s="148">
        <v>43.8</v>
      </c>
      <c r="F27" s="149">
        <v>807</v>
      </c>
      <c r="G27" s="148">
        <v>14.8</v>
      </c>
      <c r="H27" s="145">
        <v>454</v>
      </c>
      <c r="I27" s="144">
        <v>8.3000000000000007</v>
      </c>
      <c r="J27" s="149">
        <v>233</v>
      </c>
      <c r="K27" s="148">
        <v>4.3</v>
      </c>
      <c r="L27" s="143">
        <v>1574</v>
      </c>
      <c r="M27" s="146">
        <v>28.8</v>
      </c>
      <c r="N27" s="150">
        <f t="shared" si="0"/>
        <v>5458</v>
      </c>
      <c r="P27" s="12"/>
    </row>
    <row r="28" spans="2:16" ht="15" customHeight="1" x14ac:dyDescent="0.35">
      <c r="B28" s="347"/>
      <c r="C28" s="121" t="s">
        <v>39</v>
      </c>
      <c r="D28" s="147">
        <v>2430</v>
      </c>
      <c r="E28" s="148">
        <v>43.8</v>
      </c>
      <c r="F28" s="149">
        <v>799</v>
      </c>
      <c r="G28" s="148">
        <v>14.4</v>
      </c>
      <c r="H28" s="145">
        <v>469</v>
      </c>
      <c r="I28" s="144">
        <v>8.5</v>
      </c>
      <c r="J28" s="149">
        <v>233</v>
      </c>
      <c r="K28" s="148">
        <v>4.2</v>
      </c>
      <c r="L28" s="143">
        <v>1612</v>
      </c>
      <c r="M28" s="146">
        <v>29.1</v>
      </c>
      <c r="N28" s="150">
        <f t="shared" si="0"/>
        <v>5543</v>
      </c>
    </row>
    <row r="29" spans="2:16" ht="15.5" x14ac:dyDescent="0.35">
      <c r="B29" s="347"/>
      <c r="C29" s="121" t="s">
        <v>40</v>
      </c>
      <c r="D29" s="147">
        <v>2471</v>
      </c>
      <c r="E29" s="148">
        <v>43.5</v>
      </c>
      <c r="F29" s="149">
        <v>791</v>
      </c>
      <c r="G29" s="148">
        <v>13.9</v>
      </c>
      <c r="H29" s="145">
        <v>471</v>
      </c>
      <c r="I29" s="144">
        <v>8.3000000000000007</v>
      </c>
      <c r="J29" s="149">
        <v>242</v>
      </c>
      <c r="K29" s="148">
        <v>4.3</v>
      </c>
      <c r="L29" s="143">
        <v>1700</v>
      </c>
      <c r="M29" s="146">
        <v>30</v>
      </c>
      <c r="N29" s="150">
        <f t="shared" si="0"/>
        <v>5675</v>
      </c>
    </row>
    <row r="30" spans="2:16" ht="15.5" x14ac:dyDescent="0.35">
      <c r="B30" s="348"/>
      <c r="C30" s="166" t="s">
        <v>41</v>
      </c>
      <c r="D30" s="198">
        <v>2507</v>
      </c>
      <c r="E30" s="199">
        <v>43.3</v>
      </c>
      <c r="F30" s="200">
        <v>791</v>
      </c>
      <c r="G30" s="199">
        <v>13.7</v>
      </c>
      <c r="H30" s="201">
        <v>478</v>
      </c>
      <c r="I30" s="202">
        <v>8.1999999999999993</v>
      </c>
      <c r="J30" s="200">
        <v>241</v>
      </c>
      <c r="K30" s="199">
        <v>4.2</v>
      </c>
      <c r="L30" s="203">
        <v>1777</v>
      </c>
      <c r="M30" s="204">
        <v>30.7</v>
      </c>
      <c r="N30" s="205">
        <f t="shared" si="0"/>
        <v>5794</v>
      </c>
    </row>
    <row r="31" spans="2:16" ht="15.5" x14ac:dyDescent="0.35">
      <c r="B31" s="323">
        <v>2018</v>
      </c>
      <c r="C31" s="245" t="s">
        <v>38</v>
      </c>
      <c r="D31" s="221">
        <v>2510</v>
      </c>
      <c r="E31" s="222">
        <v>42.5</v>
      </c>
      <c r="F31" s="223">
        <v>787</v>
      </c>
      <c r="G31" s="222">
        <v>13.3</v>
      </c>
      <c r="H31" s="219">
        <v>487</v>
      </c>
      <c r="I31" s="218">
        <v>8.1999999999999993</v>
      </c>
      <c r="J31" s="223">
        <v>244</v>
      </c>
      <c r="K31" s="222">
        <v>4.0999999999999996</v>
      </c>
      <c r="L31" s="217">
        <v>1883</v>
      </c>
      <c r="M31" s="256">
        <v>31.9</v>
      </c>
      <c r="N31" s="225">
        <f t="shared" si="0"/>
        <v>5911</v>
      </c>
    </row>
    <row r="32" spans="2:16" ht="15.5" x14ac:dyDescent="0.35">
      <c r="B32" s="331"/>
      <c r="C32" s="145" t="s">
        <v>39</v>
      </c>
      <c r="D32" s="147">
        <v>2522</v>
      </c>
      <c r="E32" s="148">
        <v>41.3</v>
      </c>
      <c r="F32" s="145">
        <v>790</v>
      </c>
      <c r="G32" s="144">
        <v>12.9</v>
      </c>
      <c r="H32" s="149">
        <v>502</v>
      </c>
      <c r="I32" s="148">
        <v>8.1999999999999993</v>
      </c>
      <c r="J32" s="145">
        <v>238</v>
      </c>
      <c r="K32" s="144">
        <v>3.9</v>
      </c>
      <c r="L32" s="147">
        <v>2061</v>
      </c>
      <c r="M32" s="146">
        <v>33.700000000000003</v>
      </c>
      <c r="N32" s="150">
        <f t="shared" si="0"/>
        <v>6113</v>
      </c>
    </row>
    <row r="33" spans="2:14" ht="15.5" x14ac:dyDescent="0.35">
      <c r="B33" s="345"/>
      <c r="C33" s="261" t="s">
        <v>40</v>
      </c>
      <c r="D33" s="147">
        <v>2536</v>
      </c>
      <c r="E33" s="148">
        <v>41</v>
      </c>
      <c r="F33" s="145">
        <v>792</v>
      </c>
      <c r="G33" s="144">
        <v>12.8</v>
      </c>
      <c r="H33" s="149">
        <v>518</v>
      </c>
      <c r="I33" s="148">
        <v>8.4</v>
      </c>
      <c r="J33" s="145">
        <v>230</v>
      </c>
      <c r="K33" s="144">
        <v>3.7</v>
      </c>
      <c r="L33" s="147">
        <v>2108</v>
      </c>
      <c r="M33" s="146">
        <v>34.1</v>
      </c>
      <c r="N33" s="150">
        <f t="shared" si="0"/>
        <v>6184</v>
      </c>
    </row>
    <row r="34" spans="2:14" ht="15.5" x14ac:dyDescent="0.35">
      <c r="B34" s="346"/>
      <c r="C34" s="266" t="s">
        <v>41</v>
      </c>
      <c r="D34" s="198">
        <v>2580</v>
      </c>
      <c r="E34" s="199">
        <v>40</v>
      </c>
      <c r="F34" s="201">
        <v>805</v>
      </c>
      <c r="G34" s="202">
        <v>12.5</v>
      </c>
      <c r="H34" s="200">
        <v>534</v>
      </c>
      <c r="I34" s="199">
        <v>8.3000000000000007</v>
      </c>
      <c r="J34" s="200">
        <v>226</v>
      </c>
      <c r="K34" s="199">
        <v>3.5</v>
      </c>
      <c r="L34" s="203">
        <v>2309</v>
      </c>
      <c r="M34" s="204">
        <v>35.799999999999997</v>
      </c>
      <c r="N34" s="205">
        <f t="shared" si="0"/>
        <v>6454</v>
      </c>
    </row>
    <row r="35" spans="2:14" ht="15.5" x14ac:dyDescent="0.35">
      <c r="B35" s="323">
        <v>2019</v>
      </c>
      <c r="C35" s="245" t="s">
        <v>38</v>
      </c>
      <c r="D35" s="221">
        <v>2650</v>
      </c>
      <c r="E35" s="222">
        <v>39.6</v>
      </c>
      <c r="F35" s="223">
        <v>822</v>
      </c>
      <c r="G35" s="222">
        <v>12.3</v>
      </c>
      <c r="H35" s="219">
        <v>552</v>
      </c>
      <c r="I35" s="218">
        <v>8.3000000000000007</v>
      </c>
      <c r="J35" s="223">
        <v>222</v>
      </c>
      <c r="K35" s="222">
        <v>3.3</v>
      </c>
      <c r="L35" s="217">
        <v>2443</v>
      </c>
      <c r="M35" s="256">
        <v>36.5</v>
      </c>
      <c r="N35" s="225">
        <f t="shared" si="0"/>
        <v>6689</v>
      </c>
    </row>
    <row r="36" spans="2:14" ht="15.5" x14ac:dyDescent="0.35">
      <c r="B36" s="331"/>
      <c r="C36" s="145" t="s">
        <v>39</v>
      </c>
      <c r="D36" s="147">
        <v>2686</v>
      </c>
      <c r="E36" s="148">
        <v>39.6</v>
      </c>
      <c r="F36" s="145">
        <v>835</v>
      </c>
      <c r="G36" s="144">
        <v>12.3</v>
      </c>
      <c r="H36" s="149">
        <v>565</v>
      </c>
      <c r="I36" s="148">
        <v>8.3000000000000007</v>
      </c>
      <c r="J36" s="145">
        <v>216</v>
      </c>
      <c r="K36" s="144">
        <v>3.2</v>
      </c>
      <c r="L36" s="147">
        <v>2483</v>
      </c>
      <c r="M36" s="146">
        <v>36.6</v>
      </c>
      <c r="N36" s="150">
        <f t="shared" si="0"/>
        <v>6785</v>
      </c>
    </row>
    <row r="37" spans="2:14" ht="15.5" x14ac:dyDescent="0.35">
      <c r="B37" s="345"/>
      <c r="C37" s="261" t="s">
        <v>40</v>
      </c>
      <c r="D37" s="147">
        <v>2720</v>
      </c>
      <c r="E37" s="148">
        <v>39.299999999999997</v>
      </c>
      <c r="F37" s="145">
        <v>838</v>
      </c>
      <c r="G37" s="144">
        <v>12.1</v>
      </c>
      <c r="H37" s="149">
        <v>564</v>
      </c>
      <c r="I37" s="148">
        <v>8.1</v>
      </c>
      <c r="J37" s="145">
        <v>220</v>
      </c>
      <c r="K37" s="144">
        <v>3.2</v>
      </c>
      <c r="L37" s="147">
        <v>2586</v>
      </c>
      <c r="M37" s="146">
        <v>37.299999999999997</v>
      </c>
      <c r="N37" s="150">
        <f t="shared" si="0"/>
        <v>6928</v>
      </c>
    </row>
    <row r="38" spans="2:14" ht="15.5" x14ac:dyDescent="0.35">
      <c r="B38" s="346"/>
      <c r="C38" s="266" t="s">
        <v>41</v>
      </c>
      <c r="D38" s="198">
        <v>2752</v>
      </c>
      <c r="E38" s="199">
        <v>38.6</v>
      </c>
      <c r="F38" s="201">
        <v>845</v>
      </c>
      <c r="G38" s="202">
        <v>11.8</v>
      </c>
      <c r="H38" s="200">
        <v>570</v>
      </c>
      <c r="I38" s="199">
        <v>8</v>
      </c>
      <c r="J38" s="200">
        <v>222</v>
      </c>
      <c r="K38" s="199">
        <v>3.1</v>
      </c>
      <c r="L38" s="203">
        <v>2745</v>
      </c>
      <c r="M38" s="204">
        <v>38.5</v>
      </c>
      <c r="N38" s="205">
        <f t="shared" si="0"/>
        <v>7134</v>
      </c>
    </row>
    <row r="39" spans="2:14" ht="15.5" x14ac:dyDescent="0.35">
      <c r="B39" s="323">
        <v>2020</v>
      </c>
      <c r="C39" s="245" t="s">
        <v>38</v>
      </c>
      <c r="D39" s="221">
        <v>2809</v>
      </c>
      <c r="E39" s="222">
        <v>38.1</v>
      </c>
      <c r="F39" s="223">
        <v>861</v>
      </c>
      <c r="G39" s="222">
        <v>11.7</v>
      </c>
      <c r="H39" s="219">
        <v>591</v>
      </c>
      <c r="I39" s="218">
        <v>8</v>
      </c>
      <c r="J39" s="223">
        <v>227</v>
      </c>
      <c r="K39" s="222">
        <v>3.1</v>
      </c>
      <c r="L39" s="217">
        <v>2880</v>
      </c>
      <c r="M39" s="256">
        <v>39.1</v>
      </c>
      <c r="N39" s="225">
        <f t="shared" si="0"/>
        <v>7368</v>
      </c>
    </row>
    <row r="40" spans="2:14" ht="15.5" x14ac:dyDescent="0.35">
      <c r="B40" s="331"/>
      <c r="C40" s="145" t="s">
        <v>39</v>
      </c>
      <c r="D40" s="147">
        <v>2837</v>
      </c>
      <c r="E40" s="148">
        <v>38.200000000000003</v>
      </c>
      <c r="F40" s="145">
        <v>871</v>
      </c>
      <c r="G40" s="144">
        <v>11.7</v>
      </c>
      <c r="H40" s="149">
        <v>601</v>
      </c>
      <c r="I40" s="148">
        <v>8.1</v>
      </c>
      <c r="J40" s="145">
        <v>227</v>
      </c>
      <c r="K40" s="144">
        <v>3.1</v>
      </c>
      <c r="L40" s="147">
        <v>2898</v>
      </c>
      <c r="M40" s="146">
        <v>39</v>
      </c>
      <c r="N40" s="150">
        <f t="shared" si="0"/>
        <v>7434</v>
      </c>
    </row>
    <row r="41" spans="2:14" ht="15.5" x14ac:dyDescent="0.35">
      <c r="B41" s="345"/>
      <c r="C41" s="261" t="s">
        <v>40</v>
      </c>
      <c r="D41" s="147">
        <v>2844</v>
      </c>
      <c r="E41" s="148">
        <v>38.1</v>
      </c>
      <c r="F41" s="145">
        <v>868</v>
      </c>
      <c r="G41" s="144">
        <v>11.63</v>
      </c>
      <c r="H41" s="149">
        <v>602</v>
      </c>
      <c r="I41" s="148">
        <v>8.0649999999999995</v>
      </c>
      <c r="J41" s="145">
        <v>224</v>
      </c>
      <c r="K41" s="144">
        <v>3.0009999999999999</v>
      </c>
      <c r="L41" s="147">
        <v>2926</v>
      </c>
      <c r="M41" s="146">
        <v>39.200000000000003</v>
      </c>
      <c r="N41" s="150">
        <f t="shared" si="0"/>
        <v>7464</v>
      </c>
    </row>
    <row r="42" spans="2:14" ht="15.5" x14ac:dyDescent="0.35">
      <c r="B42" s="345"/>
      <c r="C42" s="261" t="s">
        <v>41</v>
      </c>
      <c r="D42" s="147">
        <v>2866</v>
      </c>
      <c r="E42" s="148">
        <v>37.76</v>
      </c>
      <c r="F42" s="145">
        <v>873</v>
      </c>
      <c r="G42" s="144">
        <v>11.5</v>
      </c>
      <c r="H42" s="149">
        <v>607</v>
      </c>
      <c r="I42" s="148">
        <v>7.9969999999999999</v>
      </c>
      <c r="J42" s="149">
        <v>225</v>
      </c>
      <c r="K42" s="148">
        <v>2.964</v>
      </c>
      <c r="L42" s="143">
        <v>3019</v>
      </c>
      <c r="M42" s="146">
        <v>39.78</v>
      </c>
      <c r="N42" s="150">
        <f t="shared" si="0"/>
        <v>7590</v>
      </c>
    </row>
    <row r="43" spans="2:14" ht="15.5" x14ac:dyDescent="0.35">
      <c r="B43" s="330">
        <v>2021</v>
      </c>
      <c r="C43" s="237" t="s">
        <v>38</v>
      </c>
      <c r="D43" s="221">
        <v>2870</v>
      </c>
      <c r="E43" s="222">
        <v>36.72</v>
      </c>
      <c r="F43" s="219">
        <v>878</v>
      </c>
      <c r="G43" s="218">
        <v>11.23</v>
      </c>
      <c r="H43" s="223">
        <v>629</v>
      </c>
      <c r="I43" s="222">
        <v>8.048</v>
      </c>
      <c r="J43" s="219">
        <v>221</v>
      </c>
      <c r="K43" s="218">
        <v>2.8279999999999998</v>
      </c>
      <c r="L43" s="221">
        <v>3218</v>
      </c>
      <c r="M43" s="301">
        <v>41.17</v>
      </c>
      <c r="N43" s="298">
        <f t="shared" si="0"/>
        <v>7816</v>
      </c>
    </row>
    <row r="44" spans="2:14" ht="15.5" x14ac:dyDescent="0.35">
      <c r="B44" s="331"/>
      <c r="C44" s="261" t="s">
        <v>39</v>
      </c>
      <c r="D44" s="147">
        <v>2877</v>
      </c>
      <c r="E44" s="148">
        <v>35.950000000000003</v>
      </c>
      <c r="F44" s="145">
        <v>893</v>
      </c>
      <c r="G44" s="144">
        <v>11.16</v>
      </c>
      <c r="H44" s="149">
        <v>646</v>
      </c>
      <c r="I44" s="148">
        <v>8.0719999999999992</v>
      </c>
      <c r="J44" s="145">
        <v>222</v>
      </c>
      <c r="K44" s="144">
        <v>2.774</v>
      </c>
      <c r="L44" s="147">
        <v>3365</v>
      </c>
      <c r="M44" s="302">
        <v>42.05</v>
      </c>
      <c r="N44" s="150">
        <f t="shared" si="0"/>
        <v>8003</v>
      </c>
    </row>
    <row r="45" spans="2:14" ht="15.5" x14ac:dyDescent="0.35">
      <c r="B45" s="332"/>
      <c r="C45" s="266" t="s">
        <v>40</v>
      </c>
      <c r="D45" s="198">
        <v>2955</v>
      </c>
      <c r="E45" s="199">
        <v>35.6</v>
      </c>
      <c r="F45" s="201">
        <v>905</v>
      </c>
      <c r="G45" s="202">
        <v>10.9</v>
      </c>
      <c r="H45" s="200">
        <v>660</v>
      </c>
      <c r="I45" s="199">
        <v>7.9509999999999996</v>
      </c>
      <c r="J45" s="201">
        <v>223</v>
      </c>
      <c r="K45" s="202">
        <v>2.6859999999999999</v>
      </c>
      <c r="L45" s="198">
        <v>3558</v>
      </c>
      <c r="M45" s="303">
        <v>42.86</v>
      </c>
      <c r="N45" s="205">
        <f t="shared" si="0"/>
        <v>8301</v>
      </c>
    </row>
    <row r="46" spans="2:14" x14ac:dyDescent="0.35">
      <c r="B46" s="336" t="s">
        <v>31</v>
      </c>
      <c r="C46" s="336"/>
      <c r="D46" s="336"/>
      <c r="E46" s="336"/>
      <c r="F46" s="336"/>
      <c r="G46" s="336"/>
      <c r="H46" s="336"/>
      <c r="I46" s="336"/>
      <c r="J46" s="336"/>
      <c r="K46" s="336"/>
      <c r="L46" s="336"/>
      <c r="M46" s="336"/>
      <c r="N46" s="336"/>
    </row>
  </sheetData>
  <mergeCells count="20">
    <mergeCell ref="B19:B22"/>
    <mergeCell ref="B31:B34"/>
    <mergeCell ref="B23:B26"/>
    <mergeCell ref="B27:B30"/>
    <mergeCell ref="B46:N46"/>
    <mergeCell ref="B35:B38"/>
    <mergeCell ref="B39:B42"/>
    <mergeCell ref="B43:B45"/>
    <mergeCell ref="B7:B10"/>
    <mergeCell ref="B11:B14"/>
    <mergeCell ref="B15:B18"/>
    <mergeCell ref="B4:B6"/>
    <mergeCell ref="N4:N6"/>
    <mergeCell ref="C4:C6"/>
    <mergeCell ref="D4:M4"/>
    <mergeCell ref="D5:E5"/>
    <mergeCell ref="F5:G5"/>
    <mergeCell ref="J5:K5"/>
    <mergeCell ref="H5:I5"/>
    <mergeCell ref="L5:M5"/>
  </mergeCells>
  <hyperlinks>
    <hyperlink ref="A1" location="Index!A1" display="Return to index"/>
  </hyperlink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pane ySplit="6" topLeftCell="A25" activePane="bottomLeft" state="frozen"/>
      <selection pane="bottomLeft" activeCell="L38" sqref="L38"/>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453125" style="2" customWidth="1"/>
    <col min="6" max="6" width="7.81640625" style="2" customWidth="1"/>
    <col min="7" max="7" width="6.453125" style="2" customWidth="1"/>
    <col min="8" max="8" width="7.81640625" style="2" customWidth="1"/>
    <col min="9" max="9" width="6.453125" style="2" customWidth="1"/>
    <col min="10" max="10" width="7.81640625" style="2" customWidth="1"/>
    <col min="11" max="11" width="6.453125" style="2" customWidth="1"/>
    <col min="12" max="12" width="7.81640625" style="2" customWidth="1"/>
    <col min="13" max="13" width="6.453125" style="2" customWidth="1"/>
    <col min="14" max="14" width="7.81640625" style="2" customWidth="1"/>
    <col min="15" max="15" width="6.453125" style="2" customWidth="1"/>
    <col min="16" max="16" width="7.81640625" style="2" customWidth="1"/>
    <col min="17" max="17" width="6.453125" style="2" customWidth="1"/>
    <col min="18" max="16384" width="9.1796875" style="2"/>
  </cols>
  <sheetData>
    <row r="1" spans="1:18" x14ac:dyDescent="0.35">
      <c r="A1" s="1" t="s">
        <v>94</v>
      </c>
    </row>
    <row r="2" spans="1:18" ht="18.5" x14ac:dyDescent="0.45">
      <c r="B2" s="3" t="s">
        <v>90</v>
      </c>
      <c r="C2" s="60"/>
    </row>
    <row r="4" spans="1:18" ht="16.5" customHeight="1" x14ac:dyDescent="0.35">
      <c r="B4" s="309" t="s">
        <v>3</v>
      </c>
      <c r="C4" s="312" t="s">
        <v>67</v>
      </c>
      <c r="D4" s="321" t="s">
        <v>51</v>
      </c>
      <c r="E4" s="319"/>
      <c r="F4" s="319"/>
      <c r="G4" s="319"/>
      <c r="H4" s="319"/>
      <c r="I4" s="319"/>
      <c r="J4" s="319"/>
      <c r="K4" s="319"/>
      <c r="L4" s="319"/>
      <c r="M4" s="319"/>
      <c r="N4" s="319"/>
      <c r="O4" s="319"/>
      <c r="P4" s="319"/>
      <c r="Q4" s="320"/>
      <c r="R4" s="306" t="s">
        <v>59</v>
      </c>
    </row>
    <row r="5" spans="1:18" ht="48.75" customHeight="1" x14ac:dyDescent="0.35">
      <c r="B5" s="310"/>
      <c r="C5" s="313"/>
      <c r="D5" s="349" t="s">
        <v>27</v>
      </c>
      <c r="E5" s="350"/>
      <c r="F5" s="355" t="s">
        <v>24</v>
      </c>
      <c r="G5" s="355"/>
      <c r="H5" s="349" t="s">
        <v>25</v>
      </c>
      <c r="I5" s="350"/>
      <c r="J5" s="349" t="s">
        <v>26</v>
      </c>
      <c r="K5" s="350"/>
      <c r="L5" s="349" t="s">
        <v>52</v>
      </c>
      <c r="M5" s="350"/>
      <c r="N5" s="349" t="s">
        <v>13</v>
      </c>
      <c r="O5" s="350"/>
      <c r="P5" s="349" t="s">
        <v>14</v>
      </c>
      <c r="Q5" s="350"/>
      <c r="R5" s="307"/>
    </row>
    <row r="6" spans="1:18" ht="30" customHeight="1" x14ac:dyDescent="0.35">
      <c r="B6" s="311"/>
      <c r="C6" s="314"/>
      <c r="D6" s="4" t="s">
        <v>9</v>
      </c>
      <c r="E6" s="61" t="s">
        <v>8</v>
      </c>
      <c r="F6" s="5" t="s">
        <v>9</v>
      </c>
      <c r="G6" s="62" t="s">
        <v>8</v>
      </c>
      <c r="H6" s="4" t="s">
        <v>9</v>
      </c>
      <c r="I6" s="61" t="s">
        <v>8</v>
      </c>
      <c r="J6" s="4" t="s">
        <v>9</v>
      </c>
      <c r="K6" s="61" t="s">
        <v>8</v>
      </c>
      <c r="L6" s="4" t="s">
        <v>9</v>
      </c>
      <c r="M6" s="61" t="s">
        <v>8</v>
      </c>
      <c r="N6" s="4" t="s">
        <v>9</v>
      </c>
      <c r="O6" s="61" t="s">
        <v>8</v>
      </c>
      <c r="P6" s="4" t="s">
        <v>9</v>
      </c>
      <c r="Q6" s="61" t="s">
        <v>8</v>
      </c>
      <c r="R6" s="308"/>
    </row>
    <row r="7" spans="1:18" ht="15.5" x14ac:dyDescent="0.35">
      <c r="B7" s="63">
        <v>2015</v>
      </c>
      <c r="C7" s="51" t="s">
        <v>41</v>
      </c>
      <c r="D7" s="56">
        <v>1439</v>
      </c>
      <c r="E7" s="53">
        <v>26.9</v>
      </c>
      <c r="F7" s="64">
        <v>616</v>
      </c>
      <c r="G7" s="65">
        <v>11.5</v>
      </c>
      <c r="H7" s="52">
        <v>324</v>
      </c>
      <c r="I7" s="53">
        <v>6.1</v>
      </c>
      <c r="J7" s="64">
        <v>212</v>
      </c>
      <c r="K7" s="55">
        <v>4</v>
      </c>
      <c r="L7" s="52">
        <v>69</v>
      </c>
      <c r="M7" s="66">
        <v>1.3</v>
      </c>
      <c r="N7" s="52">
        <v>171</v>
      </c>
      <c r="O7" s="66">
        <v>3.2</v>
      </c>
      <c r="P7" s="56">
        <v>2517</v>
      </c>
      <c r="Q7" s="53">
        <v>47.1</v>
      </c>
      <c r="R7" s="67">
        <f t="shared" ref="R7:R30" si="0">SUM(D7,F7,H7,J7,L7,N7,P7)</f>
        <v>5348</v>
      </c>
    </row>
    <row r="8" spans="1:18" ht="15.5" x14ac:dyDescent="0.35">
      <c r="B8" s="323">
        <v>2016</v>
      </c>
      <c r="C8" s="114" t="s">
        <v>38</v>
      </c>
      <c r="D8" s="40">
        <v>1461</v>
      </c>
      <c r="E8" s="37">
        <v>27.1</v>
      </c>
      <c r="F8" s="36">
        <v>634</v>
      </c>
      <c r="G8" s="120">
        <v>11.8</v>
      </c>
      <c r="H8" s="36">
        <v>329</v>
      </c>
      <c r="I8" s="37">
        <v>6.1</v>
      </c>
      <c r="J8" s="36">
        <v>218</v>
      </c>
      <c r="K8" s="37">
        <v>4</v>
      </c>
      <c r="L8" s="36">
        <v>70</v>
      </c>
      <c r="M8" s="120">
        <v>1.3</v>
      </c>
      <c r="N8" s="36">
        <v>173</v>
      </c>
      <c r="O8" s="120">
        <v>3.2</v>
      </c>
      <c r="P8" s="45">
        <v>2500</v>
      </c>
      <c r="Q8" s="58">
        <v>46.4</v>
      </c>
      <c r="R8" s="41">
        <f t="shared" si="0"/>
        <v>5385</v>
      </c>
    </row>
    <row r="9" spans="1:18" ht="15.5" x14ac:dyDescent="0.35">
      <c r="B9" s="331"/>
      <c r="C9" s="121" t="s">
        <v>39</v>
      </c>
      <c r="D9" s="147">
        <v>1655</v>
      </c>
      <c r="E9" s="148">
        <v>30.6</v>
      </c>
      <c r="F9" s="145">
        <v>711</v>
      </c>
      <c r="G9" s="151">
        <v>13.1</v>
      </c>
      <c r="H9" s="149">
        <v>363</v>
      </c>
      <c r="I9" s="148">
        <v>6.7</v>
      </c>
      <c r="J9" s="145">
        <v>251</v>
      </c>
      <c r="K9" s="144">
        <v>4.5999999999999996</v>
      </c>
      <c r="L9" s="149">
        <v>90</v>
      </c>
      <c r="M9" s="152">
        <v>1.7</v>
      </c>
      <c r="N9" s="145">
        <v>187</v>
      </c>
      <c r="O9" s="151">
        <v>3.5</v>
      </c>
      <c r="P9" s="147">
        <v>2159</v>
      </c>
      <c r="Q9" s="148">
        <v>39.9</v>
      </c>
      <c r="R9" s="150">
        <f t="shared" si="0"/>
        <v>5416</v>
      </c>
    </row>
    <row r="10" spans="1:18" ht="15.5" x14ac:dyDescent="0.35">
      <c r="B10" s="331"/>
      <c r="C10" s="121" t="s">
        <v>40</v>
      </c>
      <c r="D10" s="147">
        <v>1659</v>
      </c>
      <c r="E10" s="148">
        <v>30.8</v>
      </c>
      <c r="F10" s="145">
        <v>716</v>
      </c>
      <c r="G10" s="151">
        <v>13.3</v>
      </c>
      <c r="H10" s="149">
        <v>361</v>
      </c>
      <c r="I10" s="148">
        <v>6.7</v>
      </c>
      <c r="J10" s="145">
        <v>244</v>
      </c>
      <c r="K10" s="144">
        <v>4.5</v>
      </c>
      <c r="L10" s="149">
        <v>91</v>
      </c>
      <c r="M10" s="152">
        <v>1.7</v>
      </c>
      <c r="N10" s="145">
        <v>187</v>
      </c>
      <c r="O10" s="151">
        <v>3.5</v>
      </c>
      <c r="P10" s="147">
        <v>2131</v>
      </c>
      <c r="Q10" s="148">
        <v>39.5</v>
      </c>
      <c r="R10" s="150">
        <f t="shared" si="0"/>
        <v>5389</v>
      </c>
    </row>
    <row r="11" spans="1:18" ht="15.5" x14ac:dyDescent="0.35">
      <c r="B11" s="331"/>
      <c r="C11" s="121" t="s">
        <v>41</v>
      </c>
      <c r="D11" s="147">
        <v>1708</v>
      </c>
      <c r="E11" s="148">
        <v>31.7</v>
      </c>
      <c r="F11" s="145">
        <v>729</v>
      </c>
      <c r="G11" s="151">
        <v>13.5</v>
      </c>
      <c r="H11" s="149">
        <v>366</v>
      </c>
      <c r="I11" s="148">
        <v>6.8</v>
      </c>
      <c r="J11" s="145">
        <v>251</v>
      </c>
      <c r="K11" s="144">
        <v>4.7</v>
      </c>
      <c r="L11" s="149">
        <v>95</v>
      </c>
      <c r="M11" s="152">
        <v>1.8</v>
      </c>
      <c r="N11" s="145">
        <v>203</v>
      </c>
      <c r="O11" s="151">
        <v>3.8</v>
      </c>
      <c r="P11" s="147">
        <v>2038</v>
      </c>
      <c r="Q11" s="148">
        <v>37.799999999999997</v>
      </c>
      <c r="R11" s="150">
        <f t="shared" si="0"/>
        <v>5390</v>
      </c>
    </row>
    <row r="12" spans="1:18" ht="15.5" x14ac:dyDescent="0.35">
      <c r="B12" s="333">
        <v>2017</v>
      </c>
      <c r="C12" s="207" t="s">
        <v>38</v>
      </c>
      <c r="D12" s="221">
        <v>1806</v>
      </c>
      <c r="E12" s="222">
        <v>33.1</v>
      </c>
      <c r="F12" s="219">
        <v>766</v>
      </c>
      <c r="G12" s="218">
        <v>14</v>
      </c>
      <c r="H12" s="223">
        <v>389</v>
      </c>
      <c r="I12" s="222">
        <v>7.1</v>
      </c>
      <c r="J12" s="219">
        <v>264</v>
      </c>
      <c r="K12" s="218">
        <v>4.8</v>
      </c>
      <c r="L12" s="223">
        <v>97</v>
      </c>
      <c r="M12" s="224">
        <v>1.8</v>
      </c>
      <c r="N12" s="219">
        <v>221</v>
      </c>
      <c r="O12" s="218">
        <v>4</v>
      </c>
      <c r="P12" s="221">
        <v>1915</v>
      </c>
      <c r="Q12" s="222">
        <v>35.1</v>
      </c>
      <c r="R12" s="225">
        <f t="shared" si="0"/>
        <v>5458</v>
      </c>
    </row>
    <row r="13" spans="1:18" ht="15.5" x14ac:dyDescent="0.35">
      <c r="B13" s="334"/>
      <c r="C13" s="121" t="s">
        <v>39</v>
      </c>
      <c r="D13" s="147">
        <v>1883</v>
      </c>
      <c r="E13" s="148">
        <v>34</v>
      </c>
      <c r="F13" s="145">
        <v>774</v>
      </c>
      <c r="G13" s="144">
        <v>14</v>
      </c>
      <c r="H13" s="149">
        <v>404</v>
      </c>
      <c r="I13" s="148">
        <v>7.3</v>
      </c>
      <c r="J13" s="145">
        <v>273</v>
      </c>
      <c r="K13" s="144">
        <v>4.9000000000000004</v>
      </c>
      <c r="L13" s="149">
        <v>96</v>
      </c>
      <c r="M13" s="152">
        <v>1.7</v>
      </c>
      <c r="N13" s="145">
        <v>230</v>
      </c>
      <c r="O13" s="144">
        <v>4.0999999999999996</v>
      </c>
      <c r="P13" s="147">
        <v>1883</v>
      </c>
      <c r="Q13" s="148">
        <v>34</v>
      </c>
      <c r="R13" s="150">
        <f t="shared" si="0"/>
        <v>5543</v>
      </c>
    </row>
    <row r="14" spans="1:18" ht="15.5" x14ac:dyDescent="0.35">
      <c r="B14" s="334"/>
      <c r="C14" s="121" t="s">
        <v>40</v>
      </c>
      <c r="D14" s="147">
        <v>2003</v>
      </c>
      <c r="E14" s="148">
        <v>35.299999999999997</v>
      </c>
      <c r="F14" s="145">
        <v>784</v>
      </c>
      <c r="G14" s="144">
        <v>13.8</v>
      </c>
      <c r="H14" s="149">
        <v>427</v>
      </c>
      <c r="I14" s="148">
        <v>7.5</v>
      </c>
      <c r="J14" s="145">
        <v>285</v>
      </c>
      <c r="K14" s="144">
        <v>5</v>
      </c>
      <c r="L14" s="149">
        <v>96</v>
      </c>
      <c r="M14" s="152">
        <v>1.7</v>
      </c>
      <c r="N14" s="145">
        <v>240</v>
      </c>
      <c r="O14" s="144">
        <v>4.2</v>
      </c>
      <c r="P14" s="147">
        <v>1840</v>
      </c>
      <c r="Q14" s="148">
        <v>32.4</v>
      </c>
      <c r="R14" s="150">
        <f t="shared" si="0"/>
        <v>5675</v>
      </c>
    </row>
    <row r="15" spans="1:18" ht="15.5" x14ac:dyDescent="0.35">
      <c r="B15" s="334"/>
      <c r="C15" s="121" t="s">
        <v>41</v>
      </c>
      <c r="D15" s="147">
        <v>2104</v>
      </c>
      <c r="E15" s="148">
        <v>36.299999999999997</v>
      </c>
      <c r="F15" s="145">
        <v>805</v>
      </c>
      <c r="G15" s="144">
        <v>13.9</v>
      </c>
      <c r="H15" s="149">
        <v>440</v>
      </c>
      <c r="I15" s="148">
        <v>7.6</v>
      </c>
      <c r="J15" s="145">
        <v>296</v>
      </c>
      <c r="K15" s="144">
        <v>5.0999999999999996</v>
      </c>
      <c r="L15" s="149">
        <v>96</v>
      </c>
      <c r="M15" s="152">
        <v>1.7</v>
      </c>
      <c r="N15" s="145">
        <v>243</v>
      </c>
      <c r="O15" s="144">
        <v>4.2</v>
      </c>
      <c r="P15" s="147">
        <v>1810</v>
      </c>
      <c r="Q15" s="148">
        <v>31.2</v>
      </c>
      <c r="R15" s="150">
        <f t="shared" si="0"/>
        <v>5794</v>
      </c>
    </row>
    <row r="16" spans="1:18" ht="15.5" x14ac:dyDescent="0.35">
      <c r="B16" s="323">
        <v>2018</v>
      </c>
      <c r="C16" s="219" t="s">
        <v>38</v>
      </c>
      <c r="D16" s="221">
        <v>2194</v>
      </c>
      <c r="E16" s="222">
        <v>37.1</v>
      </c>
      <c r="F16" s="219">
        <v>817</v>
      </c>
      <c r="G16" s="218">
        <v>13.8</v>
      </c>
      <c r="H16" s="223">
        <v>462</v>
      </c>
      <c r="I16" s="222">
        <v>7.8</v>
      </c>
      <c r="J16" s="219">
        <v>301</v>
      </c>
      <c r="K16" s="218">
        <v>5.0999999999999996</v>
      </c>
      <c r="L16" s="223">
        <v>105</v>
      </c>
      <c r="M16" s="224">
        <v>1.8</v>
      </c>
      <c r="N16" s="219">
        <v>255</v>
      </c>
      <c r="O16" s="218">
        <v>4.3</v>
      </c>
      <c r="P16" s="221">
        <v>1777</v>
      </c>
      <c r="Q16" s="222">
        <v>30.1</v>
      </c>
      <c r="R16" s="225">
        <f t="shared" si="0"/>
        <v>5911</v>
      </c>
    </row>
    <row r="17" spans="2:18" ht="15.5" x14ac:dyDescent="0.35">
      <c r="B17" s="331"/>
      <c r="C17" s="145" t="s">
        <v>39</v>
      </c>
      <c r="D17" s="147">
        <v>2307</v>
      </c>
      <c r="E17" s="148">
        <v>37.700000000000003</v>
      </c>
      <c r="F17" s="145">
        <v>836</v>
      </c>
      <c r="G17" s="144">
        <v>13.7</v>
      </c>
      <c r="H17" s="149">
        <v>477</v>
      </c>
      <c r="I17" s="148">
        <v>7.8</v>
      </c>
      <c r="J17" s="145">
        <v>317</v>
      </c>
      <c r="K17" s="144">
        <v>5.2</v>
      </c>
      <c r="L17" s="149">
        <v>102</v>
      </c>
      <c r="M17" s="152">
        <v>1.7</v>
      </c>
      <c r="N17" s="145">
        <v>265</v>
      </c>
      <c r="O17" s="144">
        <v>4.3</v>
      </c>
      <c r="P17" s="147">
        <v>1809</v>
      </c>
      <c r="Q17" s="144">
        <v>29.6</v>
      </c>
      <c r="R17" s="150">
        <f t="shared" si="0"/>
        <v>6113</v>
      </c>
    </row>
    <row r="18" spans="2:18" ht="15.5" x14ac:dyDescent="0.35">
      <c r="B18" s="331"/>
      <c r="C18" s="145" t="s">
        <v>40</v>
      </c>
      <c r="D18" s="147">
        <v>2393</v>
      </c>
      <c r="E18" s="148">
        <v>38.700000000000003</v>
      </c>
      <c r="F18" s="145">
        <v>846</v>
      </c>
      <c r="G18" s="144">
        <v>13.7</v>
      </c>
      <c r="H18" s="149">
        <v>485</v>
      </c>
      <c r="I18" s="148">
        <v>7.8</v>
      </c>
      <c r="J18" s="145">
        <v>324</v>
      </c>
      <c r="K18" s="144">
        <v>5.2</v>
      </c>
      <c r="L18" s="149">
        <v>103</v>
      </c>
      <c r="M18" s="152">
        <v>1.7</v>
      </c>
      <c r="N18" s="145">
        <v>275</v>
      </c>
      <c r="O18" s="144">
        <v>4.4000000000000004</v>
      </c>
      <c r="P18" s="147">
        <v>1758</v>
      </c>
      <c r="Q18" s="144">
        <v>28.4</v>
      </c>
      <c r="R18" s="150">
        <f t="shared" si="0"/>
        <v>6184</v>
      </c>
    </row>
    <row r="19" spans="2:18" ht="15.5" x14ac:dyDescent="0.35">
      <c r="B19" s="332"/>
      <c r="C19" s="201" t="s">
        <v>41</v>
      </c>
      <c r="D19" s="198">
        <v>2579</v>
      </c>
      <c r="E19" s="199">
        <v>40</v>
      </c>
      <c r="F19" s="201">
        <v>878</v>
      </c>
      <c r="G19" s="202">
        <v>13.6</v>
      </c>
      <c r="H19" s="200">
        <v>508</v>
      </c>
      <c r="I19" s="199">
        <v>7.9</v>
      </c>
      <c r="J19" s="201">
        <v>337</v>
      </c>
      <c r="K19" s="202">
        <v>5.2</v>
      </c>
      <c r="L19" s="200">
        <v>112</v>
      </c>
      <c r="M19" s="267">
        <v>1.7</v>
      </c>
      <c r="N19" s="201">
        <v>290</v>
      </c>
      <c r="O19" s="202">
        <v>4.5</v>
      </c>
      <c r="P19" s="198">
        <v>1750</v>
      </c>
      <c r="Q19" s="199">
        <v>27.1</v>
      </c>
      <c r="R19" s="150">
        <f t="shared" si="0"/>
        <v>6454</v>
      </c>
    </row>
    <row r="20" spans="2:18" ht="15.5" x14ac:dyDescent="0.35">
      <c r="B20" s="323">
        <v>2019</v>
      </c>
      <c r="C20" s="219" t="s">
        <v>38</v>
      </c>
      <c r="D20" s="221">
        <v>2714</v>
      </c>
      <c r="E20" s="222">
        <v>40.6</v>
      </c>
      <c r="F20" s="219">
        <v>896</v>
      </c>
      <c r="G20" s="218">
        <v>13.4</v>
      </c>
      <c r="H20" s="223">
        <v>520</v>
      </c>
      <c r="I20" s="222">
        <v>7.8</v>
      </c>
      <c r="J20" s="219">
        <v>353</v>
      </c>
      <c r="K20" s="218">
        <v>5.3</v>
      </c>
      <c r="L20" s="223">
        <v>121</v>
      </c>
      <c r="M20" s="224">
        <v>1.8</v>
      </c>
      <c r="N20" s="219">
        <v>302</v>
      </c>
      <c r="O20" s="218">
        <v>4.5</v>
      </c>
      <c r="P20" s="221">
        <v>1783</v>
      </c>
      <c r="Q20" s="222">
        <v>26.7</v>
      </c>
      <c r="R20" s="225">
        <f t="shared" si="0"/>
        <v>6689</v>
      </c>
    </row>
    <row r="21" spans="2:18" ht="15.5" x14ac:dyDescent="0.35">
      <c r="B21" s="331"/>
      <c r="C21" s="145" t="s">
        <v>39</v>
      </c>
      <c r="D21" s="147">
        <v>2805</v>
      </c>
      <c r="E21" s="148">
        <v>41.3</v>
      </c>
      <c r="F21" s="145">
        <v>906</v>
      </c>
      <c r="G21" s="144">
        <v>13.4</v>
      </c>
      <c r="H21" s="149">
        <v>541</v>
      </c>
      <c r="I21" s="148">
        <v>8</v>
      </c>
      <c r="J21" s="145">
        <v>362</v>
      </c>
      <c r="K21" s="144">
        <v>5.3</v>
      </c>
      <c r="L21" s="149">
        <v>126</v>
      </c>
      <c r="M21" s="152">
        <v>1.9</v>
      </c>
      <c r="N21" s="145">
        <v>304</v>
      </c>
      <c r="O21" s="144">
        <v>4.5</v>
      </c>
      <c r="P21" s="147">
        <v>1741</v>
      </c>
      <c r="Q21" s="144">
        <v>25.7</v>
      </c>
      <c r="R21" s="150">
        <f t="shared" si="0"/>
        <v>6785</v>
      </c>
    </row>
    <row r="22" spans="2:18" ht="15.5" x14ac:dyDescent="0.35">
      <c r="B22" s="331"/>
      <c r="C22" s="145" t="s">
        <v>40</v>
      </c>
      <c r="D22" s="147">
        <v>2911</v>
      </c>
      <c r="E22" s="148">
        <v>42</v>
      </c>
      <c r="F22" s="145">
        <v>917</v>
      </c>
      <c r="G22" s="144">
        <v>13.2</v>
      </c>
      <c r="H22" s="149">
        <v>569</v>
      </c>
      <c r="I22" s="148">
        <v>8.1999999999999993</v>
      </c>
      <c r="J22" s="145">
        <v>377</v>
      </c>
      <c r="K22" s="144">
        <v>5.4</v>
      </c>
      <c r="L22" s="149">
        <v>135</v>
      </c>
      <c r="M22" s="152">
        <v>1.9</v>
      </c>
      <c r="N22" s="145">
        <v>311</v>
      </c>
      <c r="O22" s="144">
        <v>4.5</v>
      </c>
      <c r="P22" s="147">
        <v>1708</v>
      </c>
      <c r="Q22" s="144">
        <v>24.7</v>
      </c>
      <c r="R22" s="150">
        <f t="shared" si="0"/>
        <v>6928</v>
      </c>
    </row>
    <row r="23" spans="2:18" ht="15.5" x14ac:dyDescent="0.35">
      <c r="B23" s="331"/>
      <c r="C23" s="145" t="s">
        <v>41</v>
      </c>
      <c r="D23" s="198">
        <v>3024</v>
      </c>
      <c r="E23" s="199">
        <v>42.4</v>
      </c>
      <c r="F23" s="201">
        <v>934</v>
      </c>
      <c r="G23" s="202">
        <v>13.1</v>
      </c>
      <c r="H23" s="200">
        <v>588</v>
      </c>
      <c r="I23" s="199">
        <v>8.1999999999999993</v>
      </c>
      <c r="J23" s="201">
        <v>382</v>
      </c>
      <c r="K23" s="202">
        <v>5.4</v>
      </c>
      <c r="L23" s="200">
        <v>136</v>
      </c>
      <c r="M23" s="267">
        <v>1.9</v>
      </c>
      <c r="N23" s="201">
        <v>325</v>
      </c>
      <c r="O23" s="202">
        <v>4.5999999999999996</v>
      </c>
      <c r="P23" s="198">
        <v>1745</v>
      </c>
      <c r="Q23" s="199">
        <v>24.5</v>
      </c>
      <c r="R23" s="205">
        <f t="shared" si="0"/>
        <v>7134</v>
      </c>
    </row>
    <row r="24" spans="2:18" ht="15.5" x14ac:dyDescent="0.35">
      <c r="B24" s="323">
        <v>2020</v>
      </c>
      <c r="C24" s="219" t="s">
        <v>38</v>
      </c>
      <c r="D24" s="221">
        <v>3098</v>
      </c>
      <c r="E24" s="222">
        <v>42</v>
      </c>
      <c r="F24" s="219">
        <v>947</v>
      </c>
      <c r="G24" s="218">
        <v>12.9</v>
      </c>
      <c r="H24" s="223">
        <v>611</v>
      </c>
      <c r="I24" s="222">
        <v>8.3000000000000007</v>
      </c>
      <c r="J24" s="219">
        <v>386</v>
      </c>
      <c r="K24" s="218">
        <v>5.2</v>
      </c>
      <c r="L24" s="223">
        <v>143</v>
      </c>
      <c r="M24" s="224">
        <v>1.9</v>
      </c>
      <c r="N24" s="219">
        <v>331</v>
      </c>
      <c r="O24" s="218">
        <v>4.5</v>
      </c>
      <c r="P24" s="221">
        <v>1852</v>
      </c>
      <c r="Q24" s="222">
        <v>25.1</v>
      </c>
      <c r="R24" s="225">
        <f t="shared" si="0"/>
        <v>7368</v>
      </c>
    </row>
    <row r="25" spans="2:18" ht="15.5" x14ac:dyDescent="0.35">
      <c r="B25" s="331"/>
      <c r="C25" s="145" t="s">
        <v>39</v>
      </c>
      <c r="D25" s="147">
        <v>3147</v>
      </c>
      <c r="E25" s="148">
        <v>42.3</v>
      </c>
      <c r="F25" s="145">
        <v>949</v>
      </c>
      <c r="G25" s="144">
        <v>12.8</v>
      </c>
      <c r="H25" s="149">
        <v>613</v>
      </c>
      <c r="I25" s="148">
        <v>8.1999999999999993</v>
      </c>
      <c r="J25" s="145">
        <v>388</v>
      </c>
      <c r="K25" s="144">
        <v>5.2</v>
      </c>
      <c r="L25" s="149">
        <v>145</v>
      </c>
      <c r="M25" s="152">
        <v>2</v>
      </c>
      <c r="N25" s="145">
        <v>330</v>
      </c>
      <c r="O25" s="144">
        <v>4.4000000000000004</v>
      </c>
      <c r="P25" s="147">
        <v>1862</v>
      </c>
      <c r="Q25" s="144">
        <v>25</v>
      </c>
      <c r="R25" s="150">
        <f t="shared" si="0"/>
        <v>7434</v>
      </c>
    </row>
    <row r="26" spans="2:18" ht="15.5" x14ac:dyDescent="0.35">
      <c r="B26" s="331"/>
      <c r="C26" s="145" t="s">
        <v>40</v>
      </c>
      <c r="D26" s="147">
        <v>3151</v>
      </c>
      <c r="E26" s="148">
        <v>42.22</v>
      </c>
      <c r="F26" s="145">
        <v>949</v>
      </c>
      <c r="G26" s="144">
        <v>12.71</v>
      </c>
      <c r="H26" s="149">
        <v>615</v>
      </c>
      <c r="I26" s="148">
        <v>8.24</v>
      </c>
      <c r="J26" s="145">
        <v>387</v>
      </c>
      <c r="K26" s="144">
        <v>5.1849999999999996</v>
      </c>
      <c r="L26" s="149">
        <v>147</v>
      </c>
      <c r="M26" s="148">
        <v>1.9690000000000001</v>
      </c>
      <c r="N26" s="145">
        <v>331</v>
      </c>
      <c r="O26" s="144">
        <v>4.4349999999999996</v>
      </c>
      <c r="P26" s="147">
        <v>1884</v>
      </c>
      <c r="Q26" s="144">
        <v>25.24</v>
      </c>
      <c r="R26" s="150">
        <f t="shared" si="0"/>
        <v>7464</v>
      </c>
    </row>
    <row r="27" spans="2:18" ht="15.5" x14ac:dyDescent="0.35">
      <c r="B27" s="331"/>
      <c r="C27" s="145" t="s">
        <v>41</v>
      </c>
      <c r="D27" s="147">
        <v>3188</v>
      </c>
      <c r="E27" s="148">
        <v>42</v>
      </c>
      <c r="F27" s="145">
        <v>954</v>
      </c>
      <c r="G27" s="144">
        <v>12.57</v>
      </c>
      <c r="H27" s="149">
        <v>626</v>
      </c>
      <c r="I27" s="148">
        <v>8.2479999999999993</v>
      </c>
      <c r="J27" s="145">
        <v>396</v>
      </c>
      <c r="K27" s="144">
        <v>5.2169999999999996</v>
      </c>
      <c r="L27" s="149">
        <v>156</v>
      </c>
      <c r="M27" s="148">
        <v>2.0550000000000002</v>
      </c>
      <c r="N27" s="145">
        <v>328</v>
      </c>
      <c r="O27" s="144">
        <v>4.3209999999999997</v>
      </c>
      <c r="P27" s="147">
        <v>1942</v>
      </c>
      <c r="Q27" s="148">
        <v>25.59</v>
      </c>
      <c r="R27" s="150">
        <f t="shared" si="0"/>
        <v>7590</v>
      </c>
    </row>
    <row r="28" spans="2:18" ht="15.5" x14ac:dyDescent="0.35">
      <c r="B28" s="330">
        <v>2021</v>
      </c>
      <c r="C28" s="219" t="s">
        <v>38</v>
      </c>
      <c r="D28" s="221">
        <v>3296</v>
      </c>
      <c r="E28" s="222">
        <v>42.17</v>
      </c>
      <c r="F28" s="219">
        <v>963</v>
      </c>
      <c r="G28" s="218">
        <v>12.32</v>
      </c>
      <c r="H28" s="223">
        <v>627</v>
      </c>
      <c r="I28" s="222">
        <v>8.0220000000000002</v>
      </c>
      <c r="J28" s="219">
        <v>400</v>
      </c>
      <c r="K28" s="218">
        <v>5.1180000000000003</v>
      </c>
      <c r="L28" s="223">
        <v>160</v>
      </c>
      <c r="M28" s="222">
        <v>2.0470000000000002</v>
      </c>
      <c r="N28" s="219">
        <v>342</v>
      </c>
      <c r="O28" s="218">
        <v>4.3760000000000003</v>
      </c>
      <c r="P28" s="221">
        <v>2028</v>
      </c>
      <c r="Q28" s="222">
        <v>25.95</v>
      </c>
      <c r="R28" s="298">
        <f t="shared" si="0"/>
        <v>7816</v>
      </c>
    </row>
    <row r="29" spans="2:18" ht="15.5" x14ac:dyDescent="0.35">
      <c r="B29" s="331"/>
      <c r="C29" s="145" t="s">
        <v>39</v>
      </c>
      <c r="D29" s="147">
        <v>3435</v>
      </c>
      <c r="E29" s="148">
        <v>42.92</v>
      </c>
      <c r="F29" s="145">
        <v>967</v>
      </c>
      <c r="G29" s="144">
        <v>12.08</v>
      </c>
      <c r="H29" s="149">
        <v>647</v>
      </c>
      <c r="I29" s="148">
        <v>8.0839999999999996</v>
      </c>
      <c r="J29" s="145">
        <v>403</v>
      </c>
      <c r="K29" s="144">
        <v>5.0359999999999996</v>
      </c>
      <c r="L29" s="149">
        <v>166</v>
      </c>
      <c r="M29" s="148">
        <v>2.0739999999999998</v>
      </c>
      <c r="N29" s="145">
        <v>357</v>
      </c>
      <c r="O29" s="144">
        <v>4.4610000000000003</v>
      </c>
      <c r="P29" s="147">
        <v>2028</v>
      </c>
      <c r="Q29" s="148">
        <v>25.34</v>
      </c>
      <c r="R29" s="150">
        <f t="shared" si="0"/>
        <v>8003</v>
      </c>
    </row>
    <row r="30" spans="2:18" ht="15.5" x14ac:dyDescent="0.35">
      <c r="B30" s="332"/>
      <c r="C30" s="201" t="s">
        <v>40</v>
      </c>
      <c r="D30" s="198">
        <v>3517</v>
      </c>
      <c r="E30" s="199">
        <v>42.37</v>
      </c>
      <c r="F30" s="201">
        <v>976</v>
      </c>
      <c r="G30" s="202">
        <v>11.76</v>
      </c>
      <c r="H30" s="200">
        <v>655</v>
      </c>
      <c r="I30" s="199">
        <v>7.891</v>
      </c>
      <c r="J30" s="201">
        <v>408</v>
      </c>
      <c r="K30" s="202">
        <v>4.915</v>
      </c>
      <c r="L30" s="200">
        <v>168</v>
      </c>
      <c r="M30" s="199">
        <v>2.024</v>
      </c>
      <c r="N30" s="201">
        <v>365</v>
      </c>
      <c r="O30" s="202">
        <v>4.3970000000000002</v>
      </c>
      <c r="P30" s="198">
        <v>2212</v>
      </c>
      <c r="Q30" s="199">
        <v>26.65</v>
      </c>
      <c r="R30" s="205">
        <f t="shared" si="0"/>
        <v>8301</v>
      </c>
    </row>
    <row r="31" spans="2:18" ht="30" customHeight="1" x14ac:dyDescent="0.35">
      <c r="B31" s="336" t="s">
        <v>112</v>
      </c>
      <c r="C31" s="336"/>
      <c r="D31" s="336"/>
      <c r="E31" s="336"/>
      <c r="F31" s="336"/>
      <c r="G31" s="336"/>
      <c r="H31" s="336"/>
      <c r="I31" s="336"/>
      <c r="J31" s="336"/>
      <c r="K31" s="336"/>
      <c r="L31" s="336"/>
      <c r="M31" s="336"/>
      <c r="N31" s="336"/>
      <c r="O31" s="336"/>
      <c r="P31" s="336"/>
      <c r="Q31" s="336"/>
      <c r="R31" s="336"/>
    </row>
    <row r="32" spans="2:18" x14ac:dyDescent="0.35">
      <c r="B32" s="2" t="s">
        <v>37</v>
      </c>
    </row>
    <row r="33" spans="4:17" x14ac:dyDescent="0.35">
      <c r="D33" s="12"/>
      <c r="E33" s="12"/>
      <c r="F33" s="12"/>
      <c r="G33" s="12"/>
      <c r="H33" s="12"/>
      <c r="I33" s="12"/>
      <c r="J33" s="12"/>
      <c r="K33" s="12"/>
      <c r="L33" s="12"/>
      <c r="M33" s="12"/>
      <c r="N33" s="12"/>
      <c r="O33" s="12"/>
      <c r="P33" s="12"/>
      <c r="Q33" s="12"/>
    </row>
    <row r="37" spans="4:17" ht="15.75" customHeight="1" x14ac:dyDescent="0.35"/>
  </sheetData>
  <mergeCells count="18">
    <mergeCell ref="B16:B19"/>
    <mergeCell ref="B20:B23"/>
    <mergeCell ref="B8:B11"/>
    <mergeCell ref="B31:R31"/>
    <mergeCell ref="B12:B15"/>
    <mergeCell ref="B24:B27"/>
    <mergeCell ref="B28:B30"/>
    <mergeCell ref="R4:R6"/>
    <mergeCell ref="B4:B6"/>
    <mergeCell ref="C4:C6"/>
    <mergeCell ref="D5:E5"/>
    <mergeCell ref="N5:O5"/>
    <mergeCell ref="P5:Q5"/>
    <mergeCell ref="D4:Q4"/>
    <mergeCell ref="F5:G5"/>
    <mergeCell ref="H5:I5"/>
    <mergeCell ref="J5:K5"/>
    <mergeCell ref="L5:M5"/>
  </mergeCells>
  <hyperlinks>
    <hyperlink ref="A1" location="Index!A1" display="Return to index"/>
  </hyperlinks>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workbookViewId="0">
      <pane ySplit="6" topLeftCell="A28" activePane="bottomLeft" state="frozen"/>
      <selection pane="bottomLeft" activeCell="E33" sqref="E33"/>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453125" style="2" customWidth="1"/>
    <col min="6" max="6" width="7.81640625" style="2" customWidth="1"/>
    <col min="7" max="7" width="6.453125" style="2" customWidth="1"/>
    <col min="8" max="8" width="7.81640625" style="2" customWidth="1"/>
    <col min="9" max="9" width="6.453125" style="2" customWidth="1"/>
    <col min="10" max="10" width="7.81640625" style="2" customWidth="1"/>
    <col min="11" max="11" width="6.453125" style="2" customWidth="1"/>
    <col min="12" max="16384" width="9.1796875" style="2"/>
  </cols>
  <sheetData>
    <row r="1" spans="1:19" x14ac:dyDescent="0.35">
      <c r="A1" s="1" t="s">
        <v>94</v>
      </c>
    </row>
    <row r="2" spans="1:19" ht="18.5" x14ac:dyDescent="0.45">
      <c r="B2" s="30" t="s">
        <v>91</v>
      </c>
    </row>
    <row r="4" spans="1:19" ht="16.5" customHeight="1" x14ac:dyDescent="0.35">
      <c r="B4" s="309" t="s">
        <v>3</v>
      </c>
      <c r="C4" s="312" t="s">
        <v>67</v>
      </c>
      <c r="D4" s="321" t="s">
        <v>53</v>
      </c>
      <c r="E4" s="319"/>
      <c r="F4" s="319"/>
      <c r="G4" s="319"/>
      <c r="H4" s="319"/>
      <c r="I4" s="319"/>
      <c r="J4" s="319"/>
      <c r="K4" s="320"/>
      <c r="L4" s="306" t="s">
        <v>59</v>
      </c>
      <c r="M4" s="287"/>
    </row>
    <row r="5" spans="1:19" ht="61.5" customHeight="1" x14ac:dyDescent="0.35">
      <c r="B5" s="310"/>
      <c r="C5" s="313"/>
      <c r="D5" s="349" t="s">
        <v>65</v>
      </c>
      <c r="E5" s="350"/>
      <c r="F5" s="349" t="s">
        <v>22</v>
      </c>
      <c r="G5" s="350"/>
      <c r="H5" s="349" t="s">
        <v>13</v>
      </c>
      <c r="I5" s="350"/>
      <c r="J5" s="321" t="s">
        <v>14</v>
      </c>
      <c r="K5" s="320"/>
      <c r="L5" s="307"/>
      <c r="M5" s="287"/>
    </row>
    <row r="6" spans="1:19" ht="30" customHeight="1" x14ac:dyDescent="0.35">
      <c r="B6" s="311"/>
      <c r="C6" s="314"/>
      <c r="D6" s="31" t="s">
        <v>9</v>
      </c>
      <c r="E6" s="32" t="s">
        <v>8</v>
      </c>
      <c r="F6" s="33" t="s">
        <v>9</v>
      </c>
      <c r="G6" s="34" t="s">
        <v>8</v>
      </c>
      <c r="H6" s="31" t="s">
        <v>9</v>
      </c>
      <c r="I6" s="32" t="s">
        <v>8</v>
      </c>
      <c r="J6" s="31" t="s">
        <v>9</v>
      </c>
      <c r="K6" s="32" t="s">
        <v>8</v>
      </c>
      <c r="L6" s="308"/>
      <c r="M6" s="287"/>
    </row>
    <row r="7" spans="1:19" ht="15.5" x14ac:dyDescent="0.35">
      <c r="B7" s="323">
        <v>2015</v>
      </c>
      <c r="C7" s="35" t="s">
        <v>38</v>
      </c>
      <c r="D7" s="36">
        <v>108</v>
      </c>
      <c r="E7" s="37">
        <v>2</v>
      </c>
      <c r="F7" s="38">
        <v>2402</v>
      </c>
      <c r="G7" s="39">
        <v>44.6</v>
      </c>
      <c r="H7" s="36">
        <v>148</v>
      </c>
      <c r="I7" s="37">
        <v>2.7</v>
      </c>
      <c r="J7" s="40">
        <v>2724</v>
      </c>
      <c r="K7" s="37">
        <v>50.6</v>
      </c>
      <c r="L7" s="41">
        <f>SUM(D7,F7,H7,J7)</f>
        <v>5382</v>
      </c>
      <c r="M7" s="15"/>
    </row>
    <row r="8" spans="1:19" ht="15.5" x14ac:dyDescent="0.35">
      <c r="B8" s="315"/>
      <c r="C8" s="42" t="s">
        <v>39</v>
      </c>
      <c r="D8" s="43" t="s">
        <v>33</v>
      </c>
      <c r="E8" s="44" t="s">
        <v>33</v>
      </c>
      <c r="F8" s="45" t="s">
        <v>33</v>
      </c>
      <c r="G8" s="46" t="s">
        <v>33</v>
      </c>
      <c r="H8" s="43" t="s">
        <v>33</v>
      </c>
      <c r="I8" s="44" t="s">
        <v>33</v>
      </c>
      <c r="J8" s="47" t="s">
        <v>33</v>
      </c>
      <c r="K8" s="44" t="s">
        <v>33</v>
      </c>
      <c r="L8" s="48" t="s">
        <v>33</v>
      </c>
      <c r="M8"/>
    </row>
    <row r="9" spans="1:19" ht="15.5" x14ac:dyDescent="0.35">
      <c r="B9" s="315"/>
      <c r="C9" s="49" t="s">
        <v>40</v>
      </c>
      <c r="D9" s="43" t="s">
        <v>33</v>
      </c>
      <c r="E9" s="44" t="s">
        <v>33</v>
      </c>
      <c r="F9" s="45" t="s">
        <v>33</v>
      </c>
      <c r="G9" s="46" t="s">
        <v>33</v>
      </c>
      <c r="H9" s="43" t="s">
        <v>33</v>
      </c>
      <c r="I9" s="44" t="s">
        <v>33</v>
      </c>
      <c r="J9" s="47" t="s">
        <v>33</v>
      </c>
      <c r="K9" s="44" t="s">
        <v>33</v>
      </c>
      <c r="L9" s="48" t="s">
        <v>33</v>
      </c>
      <c r="M9"/>
      <c r="N9" s="50"/>
      <c r="O9" s="50"/>
      <c r="P9" s="50"/>
      <c r="Q9" s="50"/>
      <c r="R9" s="50"/>
      <c r="S9" s="50"/>
    </row>
    <row r="10" spans="1:19" ht="15.5" x14ac:dyDescent="0.35">
      <c r="B10" s="316"/>
      <c r="C10" s="51" t="s">
        <v>41</v>
      </c>
      <c r="D10" s="52">
        <v>114</v>
      </c>
      <c r="E10" s="53">
        <v>2.1</v>
      </c>
      <c r="F10" s="54">
        <v>2605</v>
      </c>
      <c r="G10" s="55">
        <v>48.7</v>
      </c>
      <c r="H10" s="52">
        <v>159</v>
      </c>
      <c r="I10" s="53">
        <v>3</v>
      </c>
      <c r="J10" s="56">
        <v>2470</v>
      </c>
      <c r="K10" s="53">
        <v>46.2</v>
      </c>
      <c r="L10" s="57">
        <f t="shared" ref="L10:L33" si="0">SUM(D10,F10,H10,J10)</f>
        <v>5348</v>
      </c>
      <c r="M10"/>
      <c r="N10" s="279"/>
      <c r="O10" s="286"/>
      <c r="P10" s="50"/>
      <c r="Q10" s="50"/>
      <c r="R10" s="50"/>
      <c r="S10" s="50"/>
    </row>
    <row r="11" spans="1:19" ht="15.5" x14ac:dyDescent="0.35">
      <c r="B11" s="323">
        <v>2016</v>
      </c>
      <c r="C11" s="115" t="s">
        <v>38</v>
      </c>
      <c r="D11" s="36">
        <v>112</v>
      </c>
      <c r="E11" s="37">
        <v>2.1</v>
      </c>
      <c r="F11" s="38">
        <v>2659</v>
      </c>
      <c r="G11" s="39">
        <v>49.4</v>
      </c>
      <c r="H11" s="36">
        <v>161</v>
      </c>
      <c r="I11" s="37">
        <v>3</v>
      </c>
      <c r="J11" s="38">
        <v>2453</v>
      </c>
      <c r="K11" s="39">
        <v>45.6</v>
      </c>
      <c r="L11" s="41">
        <f t="shared" si="0"/>
        <v>5385</v>
      </c>
      <c r="M11"/>
      <c r="N11" s="279"/>
      <c r="O11" s="286"/>
      <c r="P11" s="50"/>
      <c r="Q11" s="50"/>
      <c r="R11" s="50"/>
      <c r="S11" s="50"/>
    </row>
    <row r="12" spans="1:19" ht="15.5" x14ac:dyDescent="0.35">
      <c r="B12" s="331"/>
      <c r="C12" s="121" t="s">
        <v>39</v>
      </c>
      <c r="D12" s="149">
        <v>133</v>
      </c>
      <c r="E12" s="148">
        <v>2.5</v>
      </c>
      <c r="F12" s="143">
        <v>2998</v>
      </c>
      <c r="G12" s="144">
        <v>55.4</v>
      </c>
      <c r="H12" s="149">
        <v>171</v>
      </c>
      <c r="I12" s="148">
        <v>3.2</v>
      </c>
      <c r="J12" s="143">
        <v>2114</v>
      </c>
      <c r="K12" s="144">
        <v>39</v>
      </c>
      <c r="L12" s="150">
        <f t="shared" si="0"/>
        <v>5416</v>
      </c>
      <c r="M12"/>
      <c r="N12" s="279"/>
      <c r="O12" s="286"/>
      <c r="P12" s="50"/>
      <c r="Q12" s="50"/>
      <c r="R12" s="50"/>
      <c r="S12" s="50"/>
    </row>
    <row r="13" spans="1:19" ht="15.5" x14ac:dyDescent="0.35">
      <c r="B13" s="331"/>
      <c r="C13" s="121" t="s">
        <v>40</v>
      </c>
      <c r="D13" s="149">
        <v>137</v>
      </c>
      <c r="E13" s="148">
        <v>2.5</v>
      </c>
      <c r="F13" s="143">
        <v>2995</v>
      </c>
      <c r="G13" s="144">
        <v>55.6</v>
      </c>
      <c r="H13" s="149">
        <v>172</v>
      </c>
      <c r="I13" s="148">
        <v>3.2</v>
      </c>
      <c r="J13" s="143">
        <v>2085</v>
      </c>
      <c r="K13" s="144">
        <v>38.700000000000003</v>
      </c>
      <c r="L13" s="150">
        <f t="shared" si="0"/>
        <v>5389</v>
      </c>
      <c r="M13"/>
      <c r="N13" s="279"/>
      <c r="O13" s="286"/>
      <c r="P13" s="50"/>
      <c r="Q13" s="50"/>
      <c r="R13" s="50"/>
      <c r="S13" s="50"/>
    </row>
    <row r="14" spans="1:19" ht="15.5" x14ac:dyDescent="0.35">
      <c r="B14" s="331"/>
      <c r="C14" s="121" t="s">
        <v>41</v>
      </c>
      <c r="D14" s="149">
        <v>143</v>
      </c>
      <c r="E14" s="148">
        <v>2.7</v>
      </c>
      <c r="F14" s="143">
        <v>3059</v>
      </c>
      <c r="G14" s="144">
        <v>56.8</v>
      </c>
      <c r="H14" s="149">
        <v>195</v>
      </c>
      <c r="I14" s="148">
        <v>3.6</v>
      </c>
      <c r="J14" s="143">
        <v>1993</v>
      </c>
      <c r="K14" s="144">
        <v>37</v>
      </c>
      <c r="L14" s="150">
        <f t="shared" si="0"/>
        <v>5390</v>
      </c>
      <c r="M14"/>
      <c r="N14" s="279"/>
      <c r="O14" s="286"/>
      <c r="P14" s="50"/>
      <c r="Q14" s="50"/>
      <c r="R14" s="50"/>
      <c r="S14" s="50"/>
    </row>
    <row r="15" spans="1:19" ht="15.5" x14ac:dyDescent="0.35">
      <c r="B15" s="333">
        <v>2017</v>
      </c>
      <c r="C15" s="207" t="s">
        <v>38</v>
      </c>
      <c r="D15" s="223">
        <v>152</v>
      </c>
      <c r="E15" s="222">
        <v>2.8</v>
      </c>
      <c r="F15" s="217">
        <v>3224</v>
      </c>
      <c r="G15" s="218">
        <v>59.1</v>
      </c>
      <c r="H15" s="223">
        <v>206</v>
      </c>
      <c r="I15" s="222">
        <v>3.8</v>
      </c>
      <c r="J15" s="217">
        <v>1876</v>
      </c>
      <c r="K15" s="218">
        <v>34.4</v>
      </c>
      <c r="L15" s="225">
        <f t="shared" si="0"/>
        <v>5458</v>
      </c>
      <c r="M15"/>
      <c r="N15" s="279"/>
      <c r="O15" s="286"/>
      <c r="P15" s="289"/>
      <c r="Q15" s="50"/>
      <c r="R15" s="50"/>
      <c r="S15" s="50"/>
    </row>
    <row r="16" spans="1:19" ht="15.5" x14ac:dyDescent="0.35">
      <c r="B16" s="334"/>
      <c r="C16" s="159" t="s">
        <v>39</v>
      </c>
      <c r="D16" s="149">
        <v>159</v>
      </c>
      <c r="E16" s="148">
        <v>2.9</v>
      </c>
      <c r="F16" s="143">
        <v>3320</v>
      </c>
      <c r="G16" s="144">
        <v>59.9</v>
      </c>
      <c r="H16" s="149">
        <v>215</v>
      </c>
      <c r="I16" s="148">
        <v>3.9</v>
      </c>
      <c r="J16" s="143">
        <v>1849</v>
      </c>
      <c r="K16" s="144">
        <v>33.4</v>
      </c>
      <c r="L16" s="150">
        <f t="shared" si="0"/>
        <v>5543</v>
      </c>
      <c r="M16"/>
      <c r="N16" s="279"/>
      <c r="O16" s="286"/>
      <c r="P16" s="289"/>
      <c r="Q16" s="59"/>
      <c r="R16" s="59"/>
      <c r="S16" s="59"/>
    </row>
    <row r="17" spans="2:16" ht="15.5" x14ac:dyDescent="0.35">
      <c r="B17" s="334"/>
      <c r="C17" s="159" t="s">
        <v>40</v>
      </c>
      <c r="D17" s="149">
        <v>178</v>
      </c>
      <c r="E17" s="148">
        <v>3.1</v>
      </c>
      <c r="F17" s="143">
        <v>3469</v>
      </c>
      <c r="G17" s="144">
        <v>61.1</v>
      </c>
      <c r="H17" s="149">
        <v>222</v>
      </c>
      <c r="I17" s="148">
        <v>3.9</v>
      </c>
      <c r="J17" s="143">
        <v>1806</v>
      </c>
      <c r="K17" s="144">
        <v>31.8</v>
      </c>
      <c r="L17" s="150">
        <f t="shared" si="0"/>
        <v>5675</v>
      </c>
      <c r="M17"/>
      <c r="N17" s="279"/>
      <c r="O17" s="286"/>
      <c r="P17" s="289"/>
    </row>
    <row r="18" spans="2:16" ht="15.5" x14ac:dyDescent="0.35">
      <c r="B18" s="334"/>
      <c r="C18" s="159" t="s">
        <v>41</v>
      </c>
      <c r="D18" s="149">
        <v>188</v>
      </c>
      <c r="E18" s="148">
        <v>3.2</v>
      </c>
      <c r="F18" s="143">
        <v>3592</v>
      </c>
      <c r="G18" s="144">
        <v>62</v>
      </c>
      <c r="H18" s="149">
        <v>234</v>
      </c>
      <c r="I18" s="148">
        <v>4</v>
      </c>
      <c r="J18" s="143">
        <v>1780</v>
      </c>
      <c r="K18" s="144">
        <v>30.7</v>
      </c>
      <c r="L18" s="150">
        <f t="shared" si="0"/>
        <v>5794</v>
      </c>
      <c r="M18" s="288"/>
      <c r="N18" s="279"/>
      <c r="O18" s="286"/>
      <c r="P18" s="289"/>
    </row>
    <row r="19" spans="2:16" ht="15.5" x14ac:dyDescent="0.35">
      <c r="B19" s="323">
        <v>2018</v>
      </c>
      <c r="C19" s="245" t="s">
        <v>38</v>
      </c>
      <c r="D19" s="223">
        <v>201</v>
      </c>
      <c r="E19" s="222">
        <v>3.4</v>
      </c>
      <c r="F19" s="217">
        <v>3735</v>
      </c>
      <c r="G19" s="218">
        <v>63.2</v>
      </c>
      <c r="H19" s="223">
        <v>236</v>
      </c>
      <c r="I19" s="222">
        <v>4</v>
      </c>
      <c r="J19" s="217">
        <v>1739</v>
      </c>
      <c r="K19" s="218">
        <v>29.4</v>
      </c>
      <c r="L19" s="225">
        <f t="shared" si="0"/>
        <v>5911</v>
      </c>
      <c r="M19" s="288"/>
      <c r="N19" s="279"/>
      <c r="O19" s="286"/>
      <c r="P19" s="289"/>
    </row>
    <row r="20" spans="2:16" ht="15.5" x14ac:dyDescent="0.35">
      <c r="B20" s="331"/>
      <c r="C20" s="145" t="s">
        <v>39</v>
      </c>
      <c r="D20" s="149">
        <v>210</v>
      </c>
      <c r="E20" s="148">
        <v>3.4</v>
      </c>
      <c r="F20" s="143">
        <v>3893</v>
      </c>
      <c r="G20" s="144">
        <v>63.7</v>
      </c>
      <c r="H20" s="149">
        <v>243</v>
      </c>
      <c r="I20" s="148">
        <v>4</v>
      </c>
      <c r="J20" s="143">
        <v>1767</v>
      </c>
      <c r="K20" s="144">
        <v>28.9</v>
      </c>
      <c r="L20" s="150">
        <f t="shared" si="0"/>
        <v>6113</v>
      </c>
      <c r="M20"/>
      <c r="N20" s="279"/>
      <c r="O20" s="286"/>
      <c r="P20" s="289"/>
    </row>
    <row r="21" spans="2:16" ht="15.5" x14ac:dyDescent="0.35">
      <c r="B21" s="331"/>
      <c r="C21" s="145" t="s">
        <v>40</v>
      </c>
      <c r="D21" s="149">
        <v>225</v>
      </c>
      <c r="E21" s="148">
        <v>3.6</v>
      </c>
      <c r="F21" s="143">
        <v>3992</v>
      </c>
      <c r="G21" s="144">
        <v>64.599999999999994</v>
      </c>
      <c r="H21" s="149">
        <v>248</v>
      </c>
      <c r="I21" s="148">
        <v>4</v>
      </c>
      <c r="J21" s="143">
        <v>1719</v>
      </c>
      <c r="K21" s="144">
        <v>27.8</v>
      </c>
      <c r="L21" s="150">
        <f t="shared" si="0"/>
        <v>6184</v>
      </c>
      <c r="M21"/>
      <c r="N21" s="279"/>
      <c r="O21" s="286"/>
      <c r="P21" s="289"/>
    </row>
    <row r="22" spans="2:16" ht="15.5" x14ac:dyDescent="0.35">
      <c r="B22" s="332"/>
      <c r="C22" s="201" t="s">
        <v>41</v>
      </c>
      <c r="D22" s="200">
        <v>248</v>
      </c>
      <c r="E22" s="199">
        <v>3.8</v>
      </c>
      <c r="F22" s="203">
        <v>4238</v>
      </c>
      <c r="G22" s="202">
        <v>65.7</v>
      </c>
      <c r="H22" s="200">
        <v>257</v>
      </c>
      <c r="I22" s="199">
        <v>4</v>
      </c>
      <c r="J22" s="203">
        <v>1711</v>
      </c>
      <c r="K22" s="202">
        <v>26.5</v>
      </c>
      <c r="L22" s="150">
        <f t="shared" si="0"/>
        <v>6454</v>
      </c>
      <c r="M22" s="288"/>
      <c r="N22" s="279"/>
      <c r="O22" s="286"/>
      <c r="P22" s="289"/>
    </row>
    <row r="23" spans="2:16" ht="15.5" x14ac:dyDescent="0.35">
      <c r="B23" s="323">
        <v>2019</v>
      </c>
      <c r="C23" s="245" t="s">
        <v>38</v>
      </c>
      <c r="D23" s="223">
        <v>273</v>
      </c>
      <c r="E23" s="222">
        <v>4.0999999999999996</v>
      </c>
      <c r="F23" s="217">
        <v>4403</v>
      </c>
      <c r="G23" s="218">
        <v>65.8</v>
      </c>
      <c r="H23" s="223">
        <v>265</v>
      </c>
      <c r="I23" s="222">
        <v>4</v>
      </c>
      <c r="J23" s="217">
        <v>1748</v>
      </c>
      <c r="K23" s="218">
        <v>26.1</v>
      </c>
      <c r="L23" s="225">
        <f t="shared" si="0"/>
        <v>6689</v>
      </c>
      <c r="M23" s="288"/>
      <c r="N23" s="279"/>
      <c r="O23" s="286"/>
      <c r="P23" s="289"/>
    </row>
    <row r="24" spans="2:16" ht="15.5" x14ac:dyDescent="0.35">
      <c r="B24" s="331"/>
      <c r="C24" s="145" t="s">
        <v>39</v>
      </c>
      <c r="D24" s="149">
        <v>286</v>
      </c>
      <c r="E24" s="148">
        <v>4.2</v>
      </c>
      <c r="F24" s="143">
        <v>4513</v>
      </c>
      <c r="G24" s="144">
        <v>66.5</v>
      </c>
      <c r="H24" s="149">
        <v>279</v>
      </c>
      <c r="I24" s="148">
        <v>4.0999999999999996</v>
      </c>
      <c r="J24" s="143">
        <v>1707</v>
      </c>
      <c r="K24" s="144">
        <v>25.2</v>
      </c>
      <c r="L24" s="150">
        <f t="shared" si="0"/>
        <v>6785</v>
      </c>
      <c r="M24" s="288"/>
      <c r="N24" s="279"/>
      <c r="O24" s="286"/>
      <c r="P24" s="289"/>
    </row>
    <row r="25" spans="2:16" ht="15.5" x14ac:dyDescent="0.35">
      <c r="B25" s="331"/>
      <c r="C25" s="145" t="s">
        <v>40</v>
      </c>
      <c r="D25" s="149">
        <v>296</v>
      </c>
      <c r="E25" s="148">
        <v>4.3</v>
      </c>
      <c r="F25" s="143">
        <v>4664</v>
      </c>
      <c r="G25" s="144">
        <v>67.3</v>
      </c>
      <c r="H25" s="149">
        <v>292</v>
      </c>
      <c r="I25" s="148">
        <v>4.2</v>
      </c>
      <c r="J25" s="143">
        <v>1676</v>
      </c>
      <c r="K25" s="144">
        <v>24.2</v>
      </c>
      <c r="L25" s="150">
        <f t="shared" si="0"/>
        <v>6928</v>
      </c>
      <c r="M25"/>
      <c r="N25" s="279"/>
      <c r="O25" s="286"/>
      <c r="P25" s="289"/>
    </row>
    <row r="26" spans="2:16" ht="15.5" x14ac:dyDescent="0.35">
      <c r="B26" s="331"/>
      <c r="C26" s="145" t="s">
        <v>41</v>
      </c>
      <c r="D26" s="200">
        <v>313</v>
      </c>
      <c r="E26" s="199">
        <v>4.4000000000000004</v>
      </c>
      <c r="F26" s="203">
        <v>4799</v>
      </c>
      <c r="G26" s="202">
        <v>67.3</v>
      </c>
      <c r="H26" s="200">
        <v>308</v>
      </c>
      <c r="I26" s="199">
        <v>4.3</v>
      </c>
      <c r="J26" s="203">
        <v>1714</v>
      </c>
      <c r="K26" s="202">
        <v>24</v>
      </c>
      <c r="L26" s="205">
        <f t="shared" si="0"/>
        <v>7134</v>
      </c>
      <c r="M26" s="288"/>
      <c r="N26" s="279"/>
      <c r="O26" s="286"/>
      <c r="P26" s="289"/>
    </row>
    <row r="27" spans="2:16" ht="15.5" x14ac:dyDescent="0.35">
      <c r="B27" s="323">
        <v>2020</v>
      </c>
      <c r="C27" s="245" t="s">
        <v>38</v>
      </c>
      <c r="D27" s="223">
        <v>335</v>
      </c>
      <c r="E27" s="222">
        <v>4.5</v>
      </c>
      <c r="F27" s="217">
        <v>4889</v>
      </c>
      <c r="G27" s="218">
        <v>66.400000000000006</v>
      </c>
      <c r="H27" s="223">
        <v>318</v>
      </c>
      <c r="I27" s="222">
        <v>4.3</v>
      </c>
      <c r="J27" s="217">
        <v>1826</v>
      </c>
      <c r="K27" s="218">
        <v>24.8</v>
      </c>
      <c r="L27" s="225">
        <f t="shared" si="0"/>
        <v>7368</v>
      </c>
      <c r="M27" s="288"/>
      <c r="N27" s="279"/>
      <c r="O27" s="286"/>
      <c r="P27" s="289"/>
    </row>
    <row r="28" spans="2:16" ht="15.5" x14ac:dyDescent="0.35">
      <c r="B28" s="331"/>
      <c r="C28" s="145" t="s">
        <v>39</v>
      </c>
      <c r="D28" s="149">
        <v>344</v>
      </c>
      <c r="E28" s="148">
        <v>4.5999999999999996</v>
      </c>
      <c r="F28" s="143">
        <v>4940</v>
      </c>
      <c r="G28" s="144">
        <v>66.5</v>
      </c>
      <c r="H28" s="149">
        <v>315</v>
      </c>
      <c r="I28" s="148">
        <v>4.2</v>
      </c>
      <c r="J28" s="143">
        <v>1835</v>
      </c>
      <c r="K28" s="144">
        <v>24.7</v>
      </c>
      <c r="L28" s="150">
        <f t="shared" si="0"/>
        <v>7434</v>
      </c>
      <c r="M28" s="288"/>
      <c r="N28" s="279"/>
      <c r="O28" s="286"/>
      <c r="P28" s="289"/>
    </row>
    <row r="29" spans="2:16" ht="15.5" x14ac:dyDescent="0.35">
      <c r="B29" s="331"/>
      <c r="C29" s="145" t="s">
        <v>40</v>
      </c>
      <c r="D29" s="149">
        <v>350</v>
      </c>
      <c r="E29" s="148">
        <v>4.6890000000000001</v>
      </c>
      <c r="F29" s="143">
        <v>4938</v>
      </c>
      <c r="G29" s="144">
        <v>66.16</v>
      </c>
      <c r="H29" s="149">
        <v>318</v>
      </c>
      <c r="I29" s="148">
        <v>4.26</v>
      </c>
      <c r="J29" s="143">
        <v>1858</v>
      </c>
      <c r="K29" s="144">
        <v>24.89</v>
      </c>
      <c r="L29" s="150">
        <f t="shared" si="0"/>
        <v>7464</v>
      </c>
      <c r="M29" s="288"/>
      <c r="N29" s="279"/>
      <c r="O29" s="286"/>
      <c r="P29" s="289"/>
    </row>
    <row r="30" spans="2:16" ht="15.5" x14ac:dyDescent="0.35">
      <c r="B30" s="331"/>
      <c r="C30" s="145" t="s">
        <v>41</v>
      </c>
      <c r="D30" s="149">
        <v>366</v>
      </c>
      <c r="E30" s="148">
        <v>4.8220000000000001</v>
      </c>
      <c r="F30" s="143">
        <v>4991</v>
      </c>
      <c r="G30" s="144">
        <v>65.760000000000005</v>
      </c>
      <c r="H30" s="149">
        <v>318</v>
      </c>
      <c r="I30" s="148">
        <v>4.1900000000000004</v>
      </c>
      <c r="J30" s="143">
        <v>1915</v>
      </c>
      <c r="K30" s="144">
        <v>25.23</v>
      </c>
      <c r="L30" s="150">
        <f t="shared" si="0"/>
        <v>7590</v>
      </c>
      <c r="M30" s="288"/>
      <c r="N30" s="279"/>
      <c r="O30" s="286"/>
      <c r="P30" s="289"/>
    </row>
    <row r="31" spans="2:16" ht="15.5" x14ac:dyDescent="0.35">
      <c r="B31" s="330">
        <v>2021</v>
      </c>
      <c r="C31" s="219" t="s">
        <v>38</v>
      </c>
      <c r="D31" s="223">
        <v>396</v>
      </c>
      <c r="E31" s="222">
        <v>5.0670000000000002</v>
      </c>
      <c r="F31" s="217">
        <v>5087</v>
      </c>
      <c r="G31" s="218">
        <v>65.08</v>
      </c>
      <c r="H31" s="223">
        <v>332</v>
      </c>
      <c r="I31" s="222">
        <v>4.2480000000000002</v>
      </c>
      <c r="J31" s="217">
        <v>2001</v>
      </c>
      <c r="K31" s="218">
        <v>25.6</v>
      </c>
      <c r="L31" s="225">
        <f t="shared" si="0"/>
        <v>7816</v>
      </c>
      <c r="M31" s="288"/>
      <c r="N31" s="279"/>
      <c r="O31" s="286"/>
      <c r="P31" s="289"/>
    </row>
    <row r="32" spans="2:16" ht="15.5" x14ac:dyDescent="0.35">
      <c r="B32" s="331"/>
      <c r="C32" s="145" t="s">
        <v>39</v>
      </c>
      <c r="D32" s="149">
        <v>417</v>
      </c>
      <c r="E32" s="148">
        <v>5.2110000000000003</v>
      </c>
      <c r="F32" s="143">
        <v>5229</v>
      </c>
      <c r="G32" s="144">
        <v>65.34</v>
      </c>
      <c r="H32" s="149">
        <v>353</v>
      </c>
      <c r="I32" s="148">
        <v>4.4109999999999996</v>
      </c>
      <c r="J32" s="143">
        <v>2004</v>
      </c>
      <c r="K32" s="144">
        <v>25.04</v>
      </c>
      <c r="L32" s="150">
        <f t="shared" si="0"/>
        <v>8003</v>
      </c>
      <c r="M32" s="288"/>
      <c r="N32" s="279"/>
      <c r="O32" s="286"/>
      <c r="P32" s="289"/>
    </row>
    <row r="33" spans="2:16" ht="15.5" x14ac:dyDescent="0.35">
      <c r="B33" s="332"/>
      <c r="C33" s="201" t="s">
        <v>40</v>
      </c>
      <c r="D33" s="200">
        <v>436</v>
      </c>
      <c r="E33" s="199">
        <v>5.2519999999999998</v>
      </c>
      <c r="F33" s="203">
        <v>5314</v>
      </c>
      <c r="G33" s="202">
        <v>64.02</v>
      </c>
      <c r="H33" s="200">
        <v>364</v>
      </c>
      <c r="I33" s="199">
        <v>4.3849999999999998</v>
      </c>
      <c r="J33" s="203">
        <v>2187</v>
      </c>
      <c r="K33" s="202">
        <v>26.35</v>
      </c>
      <c r="L33" s="205">
        <f t="shared" si="0"/>
        <v>8301</v>
      </c>
      <c r="M33" s="288"/>
      <c r="N33" s="279"/>
      <c r="O33" s="286"/>
      <c r="P33" s="289"/>
    </row>
    <row r="34" spans="2:16" ht="61.5" customHeight="1" x14ac:dyDescent="0.35">
      <c r="B34" s="336" t="s">
        <v>113</v>
      </c>
      <c r="C34" s="336"/>
      <c r="D34" s="336"/>
      <c r="E34" s="336"/>
      <c r="F34" s="336"/>
      <c r="G34" s="336"/>
      <c r="H34" s="336"/>
      <c r="I34" s="336"/>
      <c r="J34" s="336"/>
      <c r="K34" s="336"/>
      <c r="L34" s="336"/>
    </row>
  </sheetData>
  <mergeCells count="16">
    <mergeCell ref="B31:B33"/>
    <mergeCell ref="B34:L34"/>
    <mergeCell ref="B11:B14"/>
    <mergeCell ref="L4:L6"/>
    <mergeCell ref="B7:B10"/>
    <mergeCell ref="B4:B6"/>
    <mergeCell ref="C4:C6"/>
    <mergeCell ref="D4:K4"/>
    <mergeCell ref="D5:E5"/>
    <mergeCell ref="F5:G5"/>
    <mergeCell ref="H5:I5"/>
    <mergeCell ref="J5:K5"/>
    <mergeCell ref="B15:B18"/>
    <mergeCell ref="B19:B22"/>
    <mergeCell ref="B23:B26"/>
    <mergeCell ref="B27:B30"/>
  </mergeCells>
  <hyperlinks>
    <hyperlink ref="A1" location="Index!A1" display="Return to index"/>
  </hyperlinks>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showGridLines="0" topLeftCell="A4" workbookViewId="0">
      <selection activeCell="R25" sqref="R25"/>
    </sheetView>
  </sheetViews>
  <sheetFormatPr defaultColWidth="9.1796875" defaultRowHeight="14.5" x14ac:dyDescent="0.35"/>
  <cols>
    <col min="1" max="16384" width="9.1796875" style="2"/>
  </cols>
  <sheetData>
    <row r="1" spans="1:2" x14ac:dyDescent="0.35">
      <c r="A1" s="1" t="s">
        <v>94</v>
      </c>
    </row>
    <row r="2" spans="1:2" ht="18.5" x14ac:dyDescent="0.45">
      <c r="B2" s="3" t="s">
        <v>107</v>
      </c>
    </row>
  </sheetData>
  <hyperlinks>
    <hyperlink ref="A1" location="Index!A1" display="Return to index"/>
  </hyperlinks>
  <pageMargins left="0.7" right="0.7" top="0.75" bottom="0.75" header="0.3" footer="0.3"/>
  <pageSetup paperSize="9"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showGridLines="0" topLeftCell="A7" zoomScale="85" zoomScaleNormal="85" workbookViewId="0">
      <selection activeCell="A4" sqref="A4"/>
    </sheetView>
  </sheetViews>
  <sheetFormatPr defaultColWidth="9.1796875" defaultRowHeight="14.5" x14ac:dyDescent="0.35"/>
  <cols>
    <col min="1" max="16384" width="9.1796875" style="2"/>
  </cols>
  <sheetData>
    <row r="1" spans="1:2" x14ac:dyDescent="0.35">
      <c r="A1" s="1" t="s">
        <v>94</v>
      </c>
    </row>
    <row r="2" spans="1:2" ht="18.5" x14ac:dyDescent="0.45">
      <c r="B2" s="3" t="s">
        <v>108</v>
      </c>
    </row>
  </sheetData>
  <hyperlinks>
    <hyperlink ref="A1" location="Index!A1" display="Return to index"/>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showGridLines="0" zoomScale="70" zoomScaleNormal="70" workbookViewId="0">
      <selection activeCell="C48" sqref="C48"/>
    </sheetView>
  </sheetViews>
  <sheetFormatPr defaultColWidth="9.1796875" defaultRowHeight="14.5" x14ac:dyDescent="0.35"/>
  <cols>
    <col min="1" max="16384" width="9.1796875" style="2"/>
  </cols>
  <sheetData>
    <row r="1" spans="1:2" x14ac:dyDescent="0.35">
      <c r="A1" s="1" t="s">
        <v>94</v>
      </c>
    </row>
    <row r="2" spans="1:2" ht="18.5" x14ac:dyDescent="0.45">
      <c r="B2" s="3" t="s">
        <v>109</v>
      </c>
    </row>
  </sheetData>
  <hyperlinks>
    <hyperlink ref="A1" location="Index!A1" display="Return to index"/>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showGridLines="0" zoomScale="120" zoomScaleNormal="120" workbookViewId="0">
      <selection activeCell="N7" sqref="N7"/>
    </sheetView>
  </sheetViews>
  <sheetFormatPr defaultColWidth="9.1796875" defaultRowHeight="14.5" x14ac:dyDescent="0.35"/>
  <cols>
    <col min="1" max="16384" width="9.1796875" style="2"/>
  </cols>
  <sheetData>
    <row r="1" spans="1:2" x14ac:dyDescent="0.35">
      <c r="A1" s="1" t="s">
        <v>94</v>
      </c>
    </row>
    <row r="2" spans="1:2" ht="18.5" x14ac:dyDescent="0.45">
      <c r="B2" s="3" t="s">
        <v>125</v>
      </c>
    </row>
  </sheetData>
  <hyperlinks>
    <hyperlink ref="A1" location="Index!A1" display="Return to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showGridLines="0" workbookViewId="0">
      <selection activeCell="W9" sqref="W9"/>
    </sheetView>
  </sheetViews>
  <sheetFormatPr defaultColWidth="9.1796875" defaultRowHeight="14.5" x14ac:dyDescent="0.35"/>
  <cols>
    <col min="1" max="16384" width="9.1796875" style="2"/>
  </cols>
  <sheetData>
    <row r="1" spans="1:1" x14ac:dyDescent="0.35">
      <c r="A1" s="1" t="s">
        <v>94</v>
      </c>
    </row>
    <row r="3" spans="1:1" ht="18.5" x14ac:dyDescent="0.45">
      <c r="A3" s="3" t="s">
        <v>95</v>
      </c>
    </row>
  </sheetData>
  <hyperlinks>
    <hyperlink ref="A1" location="Index!A1" display="Return to index"/>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showGridLines="0" zoomScaleNormal="100" workbookViewId="0">
      <pane ySplit="6" topLeftCell="A40" activePane="bottomLeft" state="frozen"/>
      <selection activeCell="B4" sqref="B4:B9"/>
      <selection pane="bottomLeft" activeCell="H48" sqref="H48"/>
    </sheetView>
  </sheetViews>
  <sheetFormatPr defaultColWidth="9.1796875" defaultRowHeight="14.5" x14ac:dyDescent="0.35"/>
  <cols>
    <col min="1" max="3" width="9.1796875" style="2"/>
    <col min="4" max="4" width="12" style="2" customWidth="1"/>
    <col min="5" max="6" width="12.1796875" style="2" customWidth="1"/>
    <col min="7" max="7" width="14.1796875" style="2" customWidth="1"/>
    <col min="8" max="8" width="12.81640625" style="2" customWidth="1"/>
    <col min="9" max="9" width="13.81640625" style="2" customWidth="1"/>
    <col min="10" max="10" width="12.1796875" style="2" customWidth="1"/>
    <col min="11" max="11" width="12" style="2" customWidth="1"/>
    <col min="12" max="12" width="12.54296875" style="2" customWidth="1"/>
    <col min="13" max="13" width="12.1796875" style="2" customWidth="1"/>
    <col min="14" max="16384" width="9.1796875" style="2"/>
  </cols>
  <sheetData>
    <row r="1" spans="1:18" x14ac:dyDescent="0.35">
      <c r="A1" s="1" t="s">
        <v>94</v>
      </c>
    </row>
    <row r="2" spans="1:18" ht="18.5" x14ac:dyDescent="0.45">
      <c r="B2" s="3" t="s">
        <v>83</v>
      </c>
      <c r="H2" s="110"/>
    </row>
    <row r="4" spans="1:18" ht="17.5" x14ac:dyDescent="0.35">
      <c r="B4" s="309" t="s">
        <v>3</v>
      </c>
      <c r="C4" s="312" t="s">
        <v>66</v>
      </c>
      <c r="D4" s="309" t="s">
        <v>82</v>
      </c>
      <c r="E4" s="317"/>
      <c r="F4" s="317"/>
      <c r="G4" s="317"/>
      <c r="H4" s="317"/>
      <c r="I4" s="317"/>
      <c r="J4" s="317"/>
      <c r="K4" s="317"/>
      <c r="L4" s="318"/>
      <c r="M4" s="306" t="s">
        <v>76</v>
      </c>
    </row>
    <row r="5" spans="1:18" ht="15.5" x14ac:dyDescent="0.35">
      <c r="B5" s="310"/>
      <c r="C5" s="313"/>
      <c r="D5" s="321" t="s">
        <v>0</v>
      </c>
      <c r="E5" s="319"/>
      <c r="F5" s="319"/>
      <c r="G5" s="319"/>
      <c r="H5" s="320"/>
      <c r="I5" s="319" t="s">
        <v>2</v>
      </c>
      <c r="J5" s="319"/>
      <c r="K5" s="319"/>
      <c r="L5" s="320"/>
      <c r="M5" s="307"/>
    </row>
    <row r="6" spans="1:18" ht="52.5" customHeight="1" x14ac:dyDescent="0.35">
      <c r="B6" s="311"/>
      <c r="C6" s="314"/>
      <c r="D6" s="4" t="s">
        <v>0</v>
      </c>
      <c r="E6" s="5" t="s">
        <v>68</v>
      </c>
      <c r="F6" s="5" t="s">
        <v>60</v>
      </c>
      <c r="G6" s="5" t="s">
        <v>72</v>
      </c>
      <c r="H6" s="6" t="s">
        <v>73</v>
      </c>
      <c r="I6" s="4" t="s">
        <v>74</v>
      </c>
      <c r="J6" s="5" t="s">
        <v>54</v>
      </c>
      <c r="K6" s="5" t="s">
        <v>55</v>
      </c>
      <c r="L6" s="6" t="s">
        <v>75</v>
      </c>
      <c r="M6" s="308"/>
    </row>
    <row r="7" spans="1:18" ht="17.5" x14ac:dyDescent="0.35">
      <c r="B7" s="315">
        <v>2012</v>
      </c>
      <c r="C7" s="24" t="s">
        <v>77</v>
      </c>
      <c r="D7" s="8">
        <v>4712.3</v>
      </c>
      <c r="E7" s="9">
        <v>42.57</v>
      </c>
      <c r="F7" s="9">
        <v>43.37</v>
      </c>
      <c r="G7" s="9">
        <v>31.81</v>
      </c>
      <c r="H7" s="10">
        <f>SUM(D7:G7)</f>
        <v>4830.05</v>
      </c>
      <c r="I7" s="8">
        <v>108.1</v>
      </c>
      <c r="J7" s="9">
        <v>8.48</v>
      </c>
      <c r="K7" s="9">
        <v>17</v>
      </c>
      <c r="L7" s="10">
        <f>SUM(I7:K7)</f>
        <v>133.57999999999998</v>
      </c>
      <c r="M7" s="11">
        <f>SUM(H7,L7)</f>
        <v>4963.63</v>
      </c>
      <c r="O7" s="111"/>
      <c r="R7" s="12"/>
    </row>
    <row r="8" spans="1:18" ht="17.5" x14ac:dyDescent="0.35">
      <c r="B8" s="315"/>
      <c r="C8" s="26" t="s">
        <v>78</v>
      </c>
      <c r="D8" s="14">
        <v>4607.1899999999996</v>
      </c>
      <c r="E8" s="15">
        <v>36.78</v>
      </c>
      <c r="F8" s="15">
        <v>38.86</v>
      </c>
      <c r="G8" s="15">
        <v>25.84</v>
      </c>
      <c r="H8" s="16">
        <f t="shared" ref="H8:H22" si="0">SUM(D8:G8)</f>
        <v>4708.6699999999992</v>
      </c>
      <c r="I8" s="112">
        <v>118.23</v>
      </c>
      <c r="J8" s="15">
        <v>13.81</v>
      </c>
      <c r="K8" s="15">
        <v>20</v>
      </c>
      <c r="L8" s="16">
        <f t="shared" ref="L8:L22" si="1">SUM(I8:K8)</f>
        <v>152.04</v>
      </c>
      <c r="M8" s="17">
        <f t="shared" ref="M8:M22" si="2">SUM(H8,L8)</f>
        <v>4860.7099999999991</v>
      </c>
      <c r="O8" s="111"/>
      <c r="R8" s="12"/>
    </row>
    <row r="9" spans="1:18" ht="15.5" x14ac:dyDescent="0.35">
      <c r="B9" s="315"/>
      <c r="C9" s="27" t="s">
        <v>40</v>
      </c>
      <c r="D9" s="14">
        <v>4560.88</v>
      </c>
      <c r="E9" s="15">
        <v>31.74</v>
      </c>
      <c r="F9" s="15">
        <v>39.49</v>
      </c>
      <c r="G9" s="15">
        <v>51.68</v>
      </c>
      <c r="H9" s="16">
        <f t="shared" si="0"/>
        <v>4683.79</v>
      </c>
      <c r="I9" s="14">
        <v>105.75</v>
      </c>
      <c r="J9" s="15">
        <v>17</v>
      </c>
      <c r="K9" s="15">
        <v>20</v>
      </c>
      <c r="L9" s="16">
        <f t="shared" si="1"/>
        <v>142.75</v>
      </c>
      <c r="M9" s="17">
        <f t="shared" si="2"/>
        <v>4826.54</v>
      </c>
      <c r="O9" s="111"/>
      <c r="R9" s="12"/>
    </row>
    <row r="10" spans="1:18" ht="15.5" x14ac:dyDescent="0.35">
      <c r="B10" s="316"/>
      <c r="C10" s="27" t="s">
        <v>41</v>
      </c>
      <c r="D10" s="20">
        <v>4588.3500000000004</v>
      </c>
      <c r="E10" s="21">
        <v>37.630000000000003</v>
      </c>
      <c r="F10" s="21">
        <v>42.49</v>
      </c>
      <c r="G10" s="21">
        <v>59.68</v>
      </c>
      <c r="H10" s="22">
        <f t="shared" si="0"/>
        <v>4728.1500000000005</v>
      </c>
      <c r="I10" s="20">
        <v>116.16</v>
      </c>
      <c r="J10" s="21">
        <v>17</v>
      </c>
      <c r="K10" s="21">
        <v>27</v>
      </c>
      <c r="L10" s="22">
        <f t="shared" si="1"/>
        <v>160.16</v>
      </c>
      <c r="M10" s="23">
        <f t="shared" si="2"/>
        <v>4888.3100000000004</v>
      </c>
      <c r="O10" s="111"/>
      <c r="R10" s="12"/>
    </row>
    <row r="11" spans="1:18" ht="15.5" x14ac:dyDescent="0.35">
      <c r="B11" s="323">
        <v>2013</v>
      </c>
      <c r="C11" s="35" t="s">
        <v>38</v>
      </c>
      <c r="D11" s="8">
        <v>4599.0200000000004</v>
      </c>
      <c r="E11" s="9">
        <v>44.41</v>
      </c>
      <c r="F11" s="9">
        <v>42.99</v>
      </c>
      <c r="G11" s="9">
        <v>61.68</v>
      </c>
      <c r="H11" s="10">
        <f>SUM(D11:G11)</f>
        <v>4748.1000000000004</v>
      </c>
      <c r="I11" s="14">
        <v>118.25</v>
      </c>
      <c r="J11" s="15">
        <v>19</v>
      </c>
      <c r="K11" s="15">
        <v>30</v>
      </c>
      <c r="L11" s="16">
        <f t="shared" si="1"/>
        <v>167.25</v>
      </c>
      <c r="M11" s="17">
        <f t="shared" si="2"/>
        <v>4915.3500000000004</v>
      </c>
      <c r="O11" s="111"/>
      <c r="R11" s="12"/>
    </row>
    <row r="12" spans="1:18" ht="15.5" x14ac:dyDescent="0.35">
      <c r="B12" s="315"/>
      <c r="C12" s="42" t="s">
        <v>39</v>
      </c>
      <c r="D12" s="14">
        <v>4545.4799999999996</v>
      </c>
      <c r="E12" s="15">
        <v>32.72</v>
      </c>
      <c r="F12" s="15">
        <v>43.24</v>
      </c>
      <c r="G12" s="15">
        <v>59.86</v>
      </c>
      <c r="H12" s="16">
        <f t="shared" si="0"/>
        <v>4681.2999999999993</v>
      </c>
      <c r="I12" s="14">
        <v>114.44</v>
      </c>
      <c r="J12" s="15">
        <v>23.84</v>
      </c>
      <c r="K12" s="15">
        <v>38</v>
      </c>
      <c r="L12" s="16">
        <f t="shared" si="1"/>
        <v>176.28</v>
      </c>
      <c r="M12" s="17">
        <f t="shared" si="2"/>
        <v>4857.579999999999</v>
      </c>
      <c r="O12" s="111"/>
      <c r="R12" s="12"/>
    </row>
    <row r="13" spans="1:18" ht="15.5" x14ac:dyDescent="0.35">
      <c r="B13" s="315"/>
      <c r="C13" s="49" t="s">
        <v>40</v>
      </c>
      <c r="D13" s="14">
        <v>4592.2700000000004</v>
      </c>
      <c r="E13" s="15">
        <v>41.23</v>
      </c>
      <c r="F13" s="15">
        <v>45.22</v>
      </c>
      <c r="G13" s="15">
        <v>61.92</v>
      </c>
      <c r="H13" s="16">
        <f t="shared" si="0"/>
        <v>4740.6400000000003</v>
      </c>
      <c r="I13" s="14">
        <v>105.89</v>
      </c>
      <c r="J13" s="15">
        <v>33.01</v>
      </c>
      <c r="K13" s="15">
        <v>48</v>
      </c>
      <c r="L13" s="16">
        <f t="shared" si="1"/>
        <v>186.9</v>
      </c>
      <c r="M13" s="17">
        <f t="shared" si="2"/>
        <v>4927.54</v>
      </c>
      <c r="O13" s="111"/>
      <c r="R13" s="12"/>
    </row>
    <row r="14" spans="1:18" ht="15.5" x14ac:dyDescent="0.35">
      <c r="B14" s="316"/>
      <c r="C14" s="51" t="s">
        <v>41</v>
      </c>
      <c r="D14" s="20">
        <v>4648.0200000000004</v>
      </c>
      <c r="E14" s="21">
        <v>53.38</v>
      </c>
      <c r="F14" s="21">
        <v>45.92</v>
      </c>
      <c r="G14" s="21">
        <v>56.31</v>
      </c>
      <c r="H14" s="22">
        <f t="shared" si="0"/>
        <v>4803.630000000001</v>
      </c>
      <c r="I14" s="14">
        <v>113.25</v>
      </c>
      <c r="J14" s="15">
        <v>26</v>
      </c>
      <c r="K14" s="15">
        <v>47</v>
      </c>
      <c r="L14" s="16">
        <f t="shared" si="1"/>
        <v>186.25</v>
      </c>
      <c r="M14" s="17">
        <f t="shared" si="2"/>
        <v>4989.880000000001</v>
      </c>
      <c r="O14" s="111"/>
      <c r="R14" s="12"/>
    </row>
    <row r="15" spans="1:18" ht="15.5" x14ac:dyDescent="0.35">
      <c r="B15" s="323">
        <v>2014</v>
      </c>
      <c r="C15" s="24" t="s">
        <v>38</v>
      </c>
      <c r="D15" s="8">
        <v>4708.24</v>
      </c>
      <c r="E15" s="9">
        <v>47.1</v>
      </c>
      <c r="F15" s="9">
        <v>39.729999999999997</v>
      </c>
      <c r="G15" s="9">
        <v>52.31</v>
      </c>
      <c r="H15" s="10">
        <f t="shared" si="0"/>
        <v>4847.38</v>
      </c>
      <c r="I15" s="8">
        <v>120.9</v>
      </c>
      <c r="J15" s="9">
        <v>46.57</v>
      </c>
      <c r="K15" s="9">
        <v>59</v>
      </c>
      <c r="L15" s="10">
        <f t="shared" si="1"/>
        <v>226.47</v>
      </c>
      <c r="M15" s="11">
        <f t="shared" si="2"/>
        <v>5073.8500000000004</v>
      </c>
      <c r="O15" s="111"/>
      <c r="R15" s="12"/>
    </row>
    <row r="16" spans="1:18" ht="15.5" x14ac:dyDescent="0.35">
      <c r="B16" s="315"/>
      <c r="C16" s="26" t="s">
        <v>39</v>
      </c>
      <c r="D16" s="14">
        <v>4725.41</v>
      </c>
      <c r="E16" s="15">
        <v>45.39</v>
      </c>
      <c r="F16" s="15">
        <v>41.09</v>
      </c>
      <c r="G16" s="15">
        <v>49.66</v>
      </c>
      <c r="H16" s="16">
        <f t="shared" si="0"/>
        <v>4861.55</v>
      </c>
      <c r="I16" s="14">
        <v>136.38999999999999</v>
      </c>
      <c r="J16" s="15">
        <v>47.57</v>
      </c>
      <c r="K16" s="15">
        <v>55</v>
      </c>
      <c r="L16" s="16">
        <f t="shared" si="1"/>
        <v>238.95999999999998</v>
      </c>
      <c r="M16" s="17">
        <f t="shared" si="2"/>
        <v>5100.51</v>
      </c>
      <c r="O16" s="111"/>
      <c r="R16" s="12"/>
    </row>
    <row r="17" spans="2:18" ht="15.5" x14ac:dyDescent="0.35">
      <c r="B17" s="315"/>
      <c r="C17" s="27" t="s">
        <v>40</v>
      </c>
      <c r="D17" s="14">
        <v>4787.75</v>
      </c>
      <c r="E17" s="15">
        <v>50.09</v>
      </c>
      <c r="F17" s="15">
        <v>42.38</v>
      </c>
      <c r="G17" s="15">
        <v>42.45</v>
      </c>
      <c r="H17" s="16">
        <f t="shared" si="0"/>
        <v>4922.67</v>
      </c>
      <c r="I17" s="14">
        <v>126.95</v>
      </c>
      <c r="J17" s="15">
        <v>32.22</v>
      </c>
      <c r="K17" s="15">
        <v>54</v>
      </c>
      <c r="L17" s="16">
        <f t="shared" si="1"/>
        <v>213.17000000000002</v>
      </c>
      <c r="M17" s="17">
        <f t="shared" si="2"/>
        <v>5135.84</v>
      </c>
      <c r="O17" s="111"/>
      <c r="R17" s="12"/>
    </row>
    <row r="18" spans="2:18" ht="15.5" x14ac:dyDescent="0.35">
      <c r="B18" s="316"/>
      <c r="C18" s="27" t="s">
        <v>41</v>
      </c>
      <c r="D18" s="20">
        <v>4810.5200000000004</v>
      </c>
      <c r="E18" s="21">
        <v>47.49</v>
      </c>
      <c r="F18" s="21">
        <v>41.25</v>
      </c>
      <c r="G18" s="21">
        <v>51.45</v>
      </c>
      <c r="H18" s="22">
        <f t="shared" si="0"/>
        <v>4950.71</v>
      </c>
      <c r="I18" s="20">
        <v>151.33000000000001</v>
      </c>
      <c r="J18" s="21">
        <v>29.81</v>
      </c>
      <c r="K18" s="21">
        <v>56</v>
      </c>
      <c r="L18" s="22">
        <f t="shared" si="1"/>
        <v>237.14000000000001</v>
      </c>
      <c r="M18" s="23">
        <f t="shared" si="2"/>
        <v>5187.8500000000004</v>
      </c>
      <c r="O18" s="111"/>
      <c r="R18" s="12"/>
    </row>
    <row r="19" spans="2:18" ht="15.5" x14ac:dyDescent="0.35">
      <c r="B19" s="323">
        <v>2015</v>
      </c>
      <c r="C19" s="35" t="s">
        <v>38</v>
      </c>
      <c r="D19" s="14">
        <v>4791.51</v>
      </c>
      <c r="E19" s="15">
        <v>37.770000000000003</v>
      </c>
      <c r="F19" s="15">
        <v>46.1</v>
      </c>
      <c r="G19" s="15">
        <v>46.65</v>
      </c>
      <c r="H19" s="16">
        <f t="shared" si="0"/>
        <v>4922.0300000000007</v>
      </c>
      <c r="I19" s="14">
        <v>145.02000000000001</v>
      </c>
      <c r="J19" s="15">
        <v>19.2</v>
      </c>
      <c r="K19" s="15">
        <v>63</v>
      </c>
      <c r="L19" s="16">
        <f t="shared" si="1"/>
        <v>227.22</v>
      </c>
      <c r="M19" s="11">
        <f t="shared" si="2"/>
        <v>5149.2500000000009</v>
      </c>
      <c r="O19" s="111"/>
      <c r="R19" s="12"/>
    </row>
    <row r="20" spans="2:18" ht="15.5" x14ac:dyDescent="0.35">
      <c r="B20" s="315"/>
      <c r="C20" s="42" t="s">
        <v>39</v>
      </c>
      <c r="D20" s="14">
        <v>4648.25</v>
      </c>
      <c r="E20" s="15">
        <v>34.94</v>
      </c>
      <c r="F20" s="15">
        <v>46.48</v>
      </c>
      <c r="G20" s="15">
        <v>38.65</v>
      </c>
      <c r="H20" s="16">
        <f t="shared" si="0"/>
        <v>4768.3199999999988</v>
      </c>
      <c r="I20" s="14">
        <v>131.34</v>
      </c>
      <c r="J20" s="15">
        <v>33.54</v>
      </c>
      <c r="K20" s="15">
        <v>66</v>
      </c>
      <c r="L20" s="16">
        <f t="shared" si="1"/>
        <v>230.88</v>
      </c>
      <c r="M20" s="17">
        <f t="shared" si="2"/>
        <v>4999.1999999999989</v>
      </c>
      <c r="N20" s="111"/>
      <c r="O20" s="111"/>
      <c r="R20" s="12"/>
    </row>
    <row r="21" spans="2:18" ht="15.5" x14ac:dyDescent="0.35">
      <c r="B21" s="315"/>
      <c r="C21" s="49" t="s">
        <v>40</v>
      </c>
      <c r="D21" s="14">
        <v>4713.07</v>
      </c>
      <c r="E21" s="15">
        <v>47.9</v>
      </c>
      <c r="F21" s="15">
        <v>51.61</v>
      </c>
      <c r="G21" s="15">
        <v>38.65</v>
      </c>
      <c r="H21" s="16">
        <f t="shared" si="0"/>
        <v>4851.2299999999987</v>
      </c>
      <c r="I21" s="14">
        <v>139.79</v>
      </c>
      <c r="J21" s="15">
        <v>23.12</v>
      </c>
      <c r="K21" s="15">
        <v>80</v>
      </c>
      <c r="L21" s="16">
        <f t="shared" si="1"/>
        <v>242.91</v>
      </c>
      <c r="M21" s="17">
        <f t="shared" si="2"/>
        <v>5094.1399999999985</v>
      </c>
      <c r="O21" s="111"/>
      <c r="R21" s="12"/>
    </row>
    <row r="22" spans="2:18" ht="15.5" x14ac:dyDescent="0.35">
      <c r="B22" s="316"/>
      <c r="C22" s="51" t="s">
        <v>41</v>
      </c>
      <c r="D22" s="20">
        <v>4750.34</v>
      </c>
      <c r="E22" s="21">
        <v>43.02</v>
      </c>
      <c r="F22" s="21">
        <v>52.37</v>
      </c>
      <c r="G22" s="21">
        <v>36.65</v>
      </c>
      <c r="H22" s="22">
        <f t="shared" si="0"/>
        <v>4882.38</v>
      </c>
      <c r="I22" s="20">
        <v>136.22999999999999</v>
      </c>
      <c r="J22" s="21">
        <v>20</v>
      </c>
      <c r="K22" s="21">
        <v>81</v>
      </c>
      <c r="L22" s="22">
        <f t="shared" si="1"/>
        <v>237.23</v>
      </c>
      <c r="M22" s="23">
        <f t="shared" si="2"/>
        <v>5119.6099999999997</v>
      </c>
      <c r="O22" s="111"/>
      <c r="R22" s="12"/>
    </row>
    <row r="23" spans="2:18" ht="15.5" x14ac:dyDescent="0.35">
      <c r="B23" s="324">
        <v>2016</v>
      </c>
      <c r="C23" s="114" t="s">
        <v>38</v>
      </c>
      <c r="D23" s="8">
        <v>4781.4399999999996</v>
      </c>
      <c r="E23" s="9">
        <v>31.23</v>
      </c>
      <c r="F23" s="9">
        <v>51.62</v>
      </c>
      <c r="G23" s="9">
        <v>59.46</v>
      </c>
      <c r="H23" s="10">
        <f t="shared" ref="H23:H45" si="3">SUM(D23:G23)</f>
        <v>4923.7499999999991</v>
      </c>
      <c r="I23" s="8">
        <v>132.68</v>
      </c>
      <c r="J23" s="9">
        <v>22.41</v>
      </c>
      <c r="K23" s="9">
        <v>73</v>
      </c>
      <c r="L23" s="10">
        <f t="shared" ref="L23:L33" si="4">SUM(I23:K23)</f>
        <v>228.09</v>
      </c>
      <c r="M23" s="11">
        <f t="shared" ref="M23:M33" si="5">SUM(H23,L23)</f>
        <v>5151.8399999999992</v>
      </c>
      <c r="N23" s="12"/>
      <c r="O23" s="111"/>
      <c r="R23" s="12"/>
    </row>
    <row r="24" spans="2:18" ht="15.5" x14ac:dyDescent="0.35">
      <c r="B24" s="325"/>
      <c r="C24" s="121" t="s">
        <v>39</v>
      </c>
      <c r="D24" s="128">
        <v>4790.79</v>
      </c>
      <c r="E24" s="122">
        <v>45.54</v>
      </c>
      <c r="F24" s="122">
        <v>48.31</v>
      </c>
      <c r="G24" s="123">
        <v>88.94</v>
      </c>
      <c r="H24" s="126">
        <f t="shared" si="3"/>
        <v>4973.58</v>
      </c>
      <c r="I24" s="125">
        <v>113.09</v>
      </c>
      <c r="J24" s="125">
        <v>36.6</v>
      </c>
      <c r="K24" s="125">
        <v>59</v>
      </c>
      <c r="L24" s="124">
        <f t="shared" si="4"/>
        <v>208.69</v>
      </c>
      <c r="M24" s="127">
        <f t="shared" si="5"/>
        <v>5182.2699999999995</v>
      </c>
      <c r="N24" s="12"/>
      <c r="O24" s="111"/>
      <c r="R24" s="12"/>
    </row>
    <row r="25" spans="2:18" ht="15.5" x14ac:dyDescent="0.35">
      <c r="B25" s="325"/>
      <c r="C25" s="121" t="s">
        <v>40</v>
      </c>
      <c r="D25" s="128">
        <v>4780.1099999999997</v>
      </c>
      <c r="E25" s="122">
        <v>44.08</v>
      </c>
      <c r="F25" s="122">
        <v>51.48</v>
      </c>
      <c r="G25" s="123">
        <v>98.97</v>
      </c>
      <c r="H25" s="126">
        <f t="shared" si="3"/>
        <v>4974.6399999999994</v>
      </c>
      <c r="I25" s="125">
        <v>100.34</v>
      </c>
      <c r="J25" s="125">
        <v>15.61</v>
      </c>
      <c r="K25" s="125">
        <v>59.61</v>
      </c>
      <c r="L25" s="124">
        <f t="shared" si="4"/>
        <v>175.56</v>
      </c>
      <c r="M25" s="127">
        <f t="shared" si="5"/>
        <v>5150.2</v>
      </c>
      <c r="N25" s="12"/>
      <c r="O25" s="111"/>
      <c r="R25" s="12"/>
    </row>
    <row r="26" spans="2:18" ht="15.5" x14ac:dyDescent="0.35">
      <c r="B26" s="326"/>
      <c r="C26" s="166" t="s">
        <v>41</v>
      </c>
      <c r="D26" s="167">
        <v>4801.41</v>
      </c>
      <c r="E26" s="168">
        <v>30.56</v>
      </c>
      <c r="F26" s="168">
        <v>50.61</v>
      </c>
      <c r="G26" s="169">
        <v>106.56</v>
      </c>
      <c r="H26" s="170">
        <f t="shared" si="3"/>
        <v>4989.1400000000003</v>
      </c>
      <c r="I26" s="171">
        <v>106.56</v>
      </c>
      <c r="J26" s="171">
        <v>6.61</v>
      </c>
      <c r="K26" s="171">
        <v>46.61</v>
      </c>
      <c r="L26" s="172">
        <f t="shared" si="4"/>
        <v>159.78</v>
      </c>
      <c r="M26" s="173">
        <f t="shared" si="5"/>
        <v>5148.92</v>
      </c>
      <c r="N26" s="12"/>
      <c r="O26" s="111"/>
      <c r="R26" s="12"/>
    </row>
    <row r="27" spans="2:18" ht="15.5" x14ac:dyDescent="0.35">
      <c r="B27" s="327">
        <v>2017</v>
      </c>
      <c r="C27" s="207" t="s">
        <v>38</v>
      </c>
      <c r="D27" s="128">
        <v>4840.6499999999996</v>
      </c>
      <c r="E27" s="122">
        <v>33.79</v>
      </c>
      <c r="F27" s="122">
        <v>45.08</v>
      </c>
      <c r="G27" s="123">
        <v>108.1</v>
      </c>
      <c r="H27" s="126">
        <f t="shared" si="3"/>
        <v>5027.62</v>
      </c>
      <c r="I27" s="125">
        <v>119.17</v>
      </c>
      <c r="J27" s="125">
        <v>6</v>
      </c>
      <c r="K27" s="125">
        <v>61.61</v>
      </c>
      <c r="L27" s="124">
        <f t="shared" si="4"/>
        <v>186.78</v>
      </c>
      <c r="M27" s="127">
        <f t="shared" si="5"/>
        <v>5214.3999999999996</v>
      </c>
      <c r="O27" s="111"/>
      <c r="R27" s="12"/>
    </row>
    <row r="28" spans="2:18" ht="15.5" x14ac:dyDescent="0.35">
      <c r="B28" s="325"/>
      <c r="C28" s="159" t="s">
        <v>39</v>
      </c>
      <c r="D28" s="128">
        <v>4932.07</v>
      </c>
      <c r="E28" s="122">
        <v>34.92</v>
      </c>
      <c r="F28" s="122">
        <v>40.15</v>
      </c>
      <c r="G28" s="123">
        <v>75.62</v>
      </c>
      <c r="H28" s="126">
        <f t="shared" si="3"/>
        <v>5082.7599999999993</v>
      </c>
      <c r="I28" s="125">
        <v>108.46</v>
      </c>
      <c r="J28" s="125">
        <v>29.8</v>
      </c>
      <c r="K28" s="125">
        <v>75</v>
      </c>
      <c r="L28" s="124">
        <f t="shared" si="4"/>
        <v>213.26</v>
      </c>
      <c r="M28" s="127">
        <f t="shared" si="5"/>
        <v>5296.0199999999995</v>
      </c>
      <c r="N28" s="12"/>
      <c r="O28" s="12"/>
    </row>
    <row r="29" spans="2:18" ht="15.5" x14ac:dyDescent="0.35">
      <c r="B29" s="325"/>
      <c r="C29" s="159" t="s">
        <v>40</v>
      </c>
      <c r="D29" s="128">
        <v>5049.3</v>
      </c>
      <c r="E29" s="122">
        <v>46.32</v>
      </c>
      <c r="F29" s="122">
        <v>36.15</v>
      </c>
      <c r="G29" s="123">
        <v>76.36</v>
      </c>
      <c r="H29" s="126">
        <f t="shared" si="3"/>
        <v>5208.1299999999992</v>
      </c>
      <c r="I29" s="125">
        <v>108.9</v>
      </c>
      <c r="J29" s="125">
        <v>12</v>
      </c>
      <c r="K29" s="125">
        <v>95</v>
      </c>
      <c r="L29" s="124">
        <f t="shared" si="4"/>
        <v>215.9</v>
      </c>
      <c r="M29" s="127">
        <f t="shared" si="5"/>
        <v>5424.0299999999988</v>
      </c>
      <c r="N29" s="12"/>
      <c r="O29" s="12"/>
    </row>
    <row r="30" spans="2:18" ht="15.5" x14ac:dyDescent="0.35">
      <c r="B30" s="326"/>
      <c r="C30" s="232" t="s">
        <v>41</v>
      </c>
      <c r="D30" s="167">
        <v>5146.1000000000004</v>
      </c>
      <c r="E30" s="168">
        <v>40.51</v>
      </c>
      <c r="F30" s="168">
        <v>44.15</v>
      </c>
      <c r="G30" s="169">
        <v>78.28</v>
      </c>
      <c r="H30" s="170">
        <f t="shared" si="3"/>
        <v>5309.04</v>
      </c>
      <c r="I30" s="171">
        <v>111.15</v>
      </c>
      <c r="J30" s="171">
        <v>9.27</v>
      </c>
      <c r="K30" s="171">
        <v>106</v>
      </c>
      <c r="L30" s="172">
        <f t="shared" si="4"/>
        <v>226.42000000000002</v>
      </c>
      <c r="M30" s="173">
        <f t="shared" si="5"/>
        <v>5535.46</v>
      </c>
      <c r="N30" s="231"/>
      <c r="O30" s="12"/>
    </row>
    <row r="31" spans="2:18" ht="15.5" x14ac:dyDescent="0.35">
      <c r="B31" s="328">
        <v>2018</v>
      </c>
      <c r="C31" s="207" t="s">
        <v>38</v>
      </c>
      <c r="D31" s="257">
        <v>5250.21</v>
      </c>
      <c r="E31" s="238">
        <v>37.840000000000003</v>
      </c>
      <c r="F31" s="238">
        <v>46.24</v>
      </c>
      <c r="G31" s="220">
        <v>72.680000000000007</v>
      </c>
      <c r="H31" s="126">
        <f t="shared" si="3"/>
        <v>5406.97</v>
      </c>
      <c r="I31" s="239">
        <v>120.51</v>
      </c>
      <c r="J31" s="239">
        <v>11.27</v>
      </c>
      <c r="K31" s="239">
        <v>109</v>
      </c>
      <c r="L31" s="124">
        <f t="shared" si="4"/>
        <v>240.78</v>
      </c>
      <c r="M31" s="127">
        <f t="shared" si="5"/>
        <v>5647.75</v>
      </c>
      <c r="N31" s="231"/>
      <c r="O31" s="12"/>
    </row>
    <row r="32" spans="2:18" ht="15.5" x14ac:dyDescent="0.35">
      <c r="B32" s="325"/>
      <c r="C32" s="159" t="s">
        <v>39</v>
      </c>
      <c r="D32" s="257">
        <v>5445.18</v>
      </c>
      <c r="E32" s="122">
        <v>37.18</v>
      </c>
      <c r="F32" s="122">
        <v>45.78</v>
      </c>
      <c r="G32" s="123">
        <v>52.2</v>
      </c>
      <c r="H32" s="126">
        <f t="shared" si="3"/>
        <v>5580.34</v>
      </c>
      <c r="I32" s="125">
        <v>115.23</v>
      </c>
      <c r="J32" s="125">
        <v>63.15</v>
      </c>
      <c r="K32" s="125">
        <v>87</v>
      </c>
      <c r="L32" s="124">
        <f t="shared" si="4"/>
        <v>265.38</v>
      </c>
      <c r="M32" s="127">
        <f t="shared" si="5"/>
        <v>5845.72</v>
      </c>
      <c r="N32" s="111"/>
      <c r="O32" s="12"/>
    </row>
    <row r="33" spans="2:15" ht="15.5" x14ac:dyDescent="0.35">
      <c r="B33" s="325"/>
      <c r="C33" s="159" t="s">
        <v>40</v>
      </c>
      <c r="D33" s="257">
        <v>5544.95</v>
      </c>
      <c r="E33" s="122">
        <v>35.97</v>
      </c>
      <c r="F33" s="122">
        <v>52.41</v>
      </c>
      <c r="G33" s="123">
        <v>61.39</v>
      </c>
      <c r="H33" s="126">
        <f t="shared" si="3"/>
        <v>5694.72</v>
      </c>
      <c r="I33" s="125">
        <v>118.42999999999999</v>
      </c>
      <c r="J33" s="125">
        <v>19.47</v>
      </c>
      <c r="K33" s="125">
        <v>74</v>
      </c>
      <c r="L33" s="124">
        <f t="shared" si="4"/>
        <v>211.89999999999998</v>
      </c>
      <c r="M33" s="127">
        <f t="shared" si="5"/>
        <v>5906.62</v>
      </c>
      <c r="N33" s="111"/>
      <c r="O33" s="231"/>
    </row>
    <row r="34" spans="2:15" ht="15.5" x14ac:dyDescent="0.35">
      <c r="B34" s="326"/>
      <c r="C34" s="232" t="s">
        <v>41</v>
      </c>
      <c r="D34" s="262">
        <v>5825.49</v>
      </c>
      <c r="E34" s="168">
        <v>34.21</v>
      </c>
      <c r="F34" s="168">
        <v>53.06</v>
      </c>
      <c r="G34" s="169">
        <v>59.48</v>
      </c>
      <c r="H34" s="170">
        <f t="shared" si="3"/>
        <v>5972.24</v>
      </c>
      <c r="I34" s="171">
        <v>119.26</v>
      </c>
      <c r="J34" s="171">
        <v>21.27</v>
      </c>
      <c r="K34" s="171">
        <v>57</v>
      </c>
      <c r="L34" s="172">
        <f t="shared" ref="L34:L37" si="6">SUM(I34:K34)</f>
        <v>197.53</v>
      </c>
      <c r="M34" s="173">
        <f t="shared" ref="M34:M37" si="7">SUM(H34,L34)</f>
        <v>6169.7699999999995</v>
      </c>
      <c r="N34" s="111"/>
      <c r="O34" s="231"/>
    </row>
    <row r="35" spans="2:15" ht="15.5" x14ac:dyDescent="0.35">
      <c r="B35" s="329">
        <v>2019</v>
      </c>
      <c r="C35" s="207" t="s">
        <v>38</v>
      </c>
      <c r="D35" s="270">
        <v>6082.78</v>
      </c>
      <c r="E35" s="238">
        <v>33.07</v>
      </c>
      <c r="F35" s="238">
        <v>53.87</v>
      </c>
      <c r="G35" s="220">
        <v>73.150000000000006</v>
      </c>
      <c r="H35" s="227">
        <f t="shared" si="3"/>
        <v>6242.869999999999</v>
      </c>
      <c r="I35" s="239">
        <v>115.69</v>
      </c>
      <c r="J35" s="239">
        <v>17.87</v>
      </c>
      <c r="K35" s="239">
        <v>26</v>
      </c>
      <c r="L35" s="271">
        <f t="shared" si="6"/>
        <v>159.56</v>
      </c>
      <c r="M35" s="247">
        <f t="shared" si="7"/>
        <v>6402.4299999999994</v>
      </c>
      <c r="N35" s="111"/>
      <c r="O35" s="231"/>
    </row>
    <row r="36" spans="2:15" ht="15.5" x14ac:dyDescent="0.35">
      <c r="B36" s="325"/>
      <c r="C36" s="159" t="s">
        <v>39</v>
      </c>
      <c r="D36" s="257">
        <v>6172.42</v>
      </c>
      <c r="E36" s="122">
        <v>40.200000000000003</v>
      </c>
      <c r="F36" s="122">
        <v>53.17</v>
      </c>
      <c r="G36" s="123">
        <v>72.2</v>
      </c>
      <c r="H36" s="126">
        <f t="shared" si="3"/>
        <v>6337.99</v>
      </c>
      <c r="I36" s="125">
        <v>107.98</v>
      </c>
      <c r="J36" s="125">
        <v>28.2</v>
      </c>
      <c r="K36" s="125">
        <v>17.809999999999999</v>
      </c>
      <c r="L36" s="124">
        <f t="shared" si="6"/>
        <v>153.99</v>
      </c>
      <c r="M36" s="127">
        <f t="shared" si="7"/>
        <v>6491.98</v>
      </c>
      <c r="N36" s="111"/>
      <c r="O36" s="231"/>
    </row>
    <row r="37" spans="2:15" ht="15.5" x14ac:dyDescent="0.35">
      <c r="B37" s="325"/>
      <c r="C37" s="159" t="s">
        <v>40</v>
      </c>
      <c r="D37" s="257">
        <v>6322.38</v>
      </c>
      <c r="E37" s="122">
        <v>54.21</v>
      </c>
      <c r="F37" s="122">
        <v>48.87</v>
      </c>
      <c r="G37" s="123">
        <v>67.510000000000005</v>
      </c>
      <c r="H37" s="126">
        <f t="shared" si="3"/>
        <v>6492.97</v>
      </c>
      <c r="I37" s="125">
        <v>117.12</v>
      </c>
      <c r="J37" s="125">
        <v>13.4</v>
      </c>
      <c r="K37" s="125">
        <v>6.81</v>
      </c>
      <c r="L37" s="124">
        <f t="shared" si="6"/>
        <v>137.33000000000001</v>
      </c>
      <c r="M37" s="127">
        <f t="shared" si="7"/>
        <v>6630.3</v>
      </c>
      <c r="N37" s="111"/>
      <c r="O37" s="231"/>
    </row>
    <row r="38" spans="2:15" ht="15.5" x14ac:dyDescent="0.35">
      <c r="B38" s="325"/>
      <c r="C38" s="121" t="s">
        <v>41</v>
      </c>
      <c r="D38" s="167">
        <v>6551.86</v>
      </c>
      <c r="E38" s="168">
        <v>37.79</v>
      </c>
      <c r="F38" s="168">
        <v>40.99</v>
      </c>
      <c r="G38" s="169">
        <v>55.91</v>
      </c>
      <c r="H38" s="170">
        <f t="shared" si="3"/>
        <v>6686.5499999999993</v>
      </c>
      <c r="I38" s="171">
        <v>124.19</v>
      </c>
      <c r="J38" s="171">
        <v>11</v>
      </c>
      <c r="K38" s="171">
        <v>4.8099999999999996</v>
      </c>
      <c r="L38" s="172">
        <f t="shared" ref="L38" si="8">SUM(I38:K38)</f>
        <v>140</v>
      </c>
      <c r="M38" s="173">
        <f t="shared" ref="M38" si="9">SUM(H38,L38)</f>
        <v>6826.5499999999993</v>
      </c>
      <c r="N38" s="111"/>
      <c r="O38" s="231"/>
    </row>
    <row r="39" spans="2:15" ht="15.5" x14ac:dyDescent="0.35">
      <c r="B39" s="329">
        <v>2020</v>
      </c>
      <c r="C39" s="207" t="s">
        <v>38</v>
      </c>
      <c r="D39" s="270">
        <v>6740.25</v>
      </c>
      <c r="E39" s="238">
        <v>45.7</v>
      </c>
      <c r="F39" s="238">
        <v>44.8</v>
      </c>
      <c r="G39" s="220">
        <v>56.03</v>
      </c>
      <c r="H39" s="227">
        <f t="shared" si="3"/>
        <v>6886.78</v>
      </c>
      <c r="I39" s="239">
        <v>146.97999999999999</v>
      </c>
      <c r="J39" s="239">
        <v>11.15</v>
      </c>
      <c r="K39" s="239">
        <v>3.81</v>
      </c>
      <c r="L39" s="271">
        <f t="shared" ref="L39" si="10">SUM(I39:K39)</f>
        <v>161.94</v>
      </c>
      <c r="M39" s="247">
        <f t="shared" ref="M39" si="11">SUM(H39,L39)</f>
        <v>7048.7199999999993</v>
      </c>
      <c r="N39" s="111"/>
      <c r="O39" s="231"/>
    </row>
    <row r="40" spans="2:15" ht="15.5" x14ac:dyDescent="0.35">
      <c r="B40" s="325"/>
      <c r="C40" s="159" t="s">
        <v>39</v>
      </c>
      <c r="D40" s="257">
        <v>6813.13</v>
      </c>
      <c r="E40" s="122">
        <v>57.03</v>
      </c>
      <c r="F40" s="122">
        <v>40.74</v>
      </c>
      <c r="G40" s="123">
        <v>54.92</v>
      </c>
      <c r="H40" s="126">
        <f t="shared" si="3"/>
        <v>6965.82</v>
      </c>
      <c r="I40" s="125">
        <v>142.21</v>
      </c>
      <c r="J40" s="125">
        <v>9.23</v>
      </c>
      <c r="K40" s="125">
        <v>1.81</v>
      </c>
      <c r="L40" s="124">
        <f t="shared" ref="L40:L44" si="12">SUM(I40:K40)</f>
        <v>153.25</v>
      </c>
      <c r="M40" s="127">
        <f t="shared" ref="M40:M44" si="13">SUM(H40,L40)</f>
        <v>7119.07</v>
      </c>
      <c r="N40" s="111"/>
      <c r="O40" s="231"/>
    </row>
    <row r="41" spans="2:15" ht="15.5" x14ac:dyDescent="0.35">
      <c r="B41" s="325"/>
      <c r="C41" s="159" t="s">
        <v>40</v>
      </c>
      <c r="D41" s="257">
        <v>6817.37</v>
      </c>
      <c r="E41" s="122">
        <v>56.34</v>
      </c>
      <c r="F41" s="122">
        <v>38.29</v>
      </c>
      <c r="G41" s="123">
        <v>55.59</v>
      </c>
      <c r="H41" s="126">
        <f t="shared" si="3"/>
        <v>6967.59</v>
      </c>
      <c r="I41" s="125">
        <v>169.59</v>
      </c>
      <c r="J41" s="125">
        <v>8.43</v>
      </c>
      <c r="K41" s="125">
        <v>1.81</v>
      </c>
      <c r="L41" s="124">
        <f t="shared" si="12"/>
        <v>179.83</v>
      </c>
      <c r="M41" s="127">
        <f t="shared" si="13"/>
        <v>7147.42</v>
      </c>
      <c r="N41" s="111"/>
      <c r="O41" s="231"/>
    </row>
    <row r="42" spans="2:15" ht="15.5" x14ac:dyDescent="0.35">
      <c r="B42" s="325"/>
      <c r="C42" s="159" t="s">
        <v>41</v>
      </c>
      <c r="D42" s="128">
        <v>6892.43</v>
      </c>
      <c r="E42" s="122">
        <v>51.14</v>
      </c>
      <c r="F42" s="122">
        <v>37.659999999999997</v>
      </c>
      <c r="G42" s="123">
        <v>96.5</v>
      </c>
      <c r="H42" s="126">
        <f t="shared" si="3"/>
        <v>7077.7300000000005</v>
      </c>
      <c r="I42" s="125">
        <v>181.58</v>
      </c>
      <c r="J42" s="125">
        <v>11.24</v>
      </c>
      <c r="K42" s="125">
        <v>0.81</v>
      </c>
      <c r="L42" s="124">
        <f t="shared" si="12"/>
        <v>193.63000000000002</v>
      </c>
      <c r="M42" s="127">
        <f t="shared" si="13"/>
        <v>7271.3600000000006</v>
      </c>
      <c r="N42" s="279"/>
      <c r="O42" s="231"/>
    </row>
    <row r="43" spans="2:15" ht="15.5" x14ac:dyDescent="0.35">
      <c r="B43" s="330">
        <v>2021</v>
      </c>
      <c r="C43" s="237" t="s">
        <v>38</v>
      </c>
      <c r="D43" s="280">
        <v>7075.59</v>
      </c>
      <c r="E43" s="238">
        <v>48.89</v>
      </c>
      <c r="F43" s="238">
        <v>36.99</v>
      </c>
      <c r="G43" s="220">
        <v>159.47999999999999</v>
      </c>
      <c r="H43" s="271">
        <f t="shared" si="3"/>
        <v>7320.95</v>
      </c>
      <c r="I43" s="293">
        <v>149.11000000000001</v>
      </c>
      <c r="J43" s="239">
        <v>17.02</v>
      </c>
      <c r="K43" s="239">
        <v>0.81</v>
      </c>
      <c r="L43" s="271">
        <f t="shared" si="12"/>
        <v>166.94000000000003</v>
      </c>
      <c r="M43" s="247">
        <f t="shared" si="13"/>
        <v>7487.8899999999994</v>
      </c>
      <c r="N43" s="279"/>
      <c r="O43" s="231"/>
    </row>
    <row r="44" spans="2:15" ht="15.5" x14ac:dyDescent="0.35">
      <c r="B44" s="331"/>
      <c r="C44" s="121" t="s">
        <v>39</v>
      </c>
      <c r="D44" s="128">
        <v>7239.2</v>
      </c>
      <c r="E44" s="122">
        <v>61.86</v>
      </c>
      <c r="F44" s="122">
        <v>36.15</v>
      </c>
      <c r="G44" s="123">
        <v>172.03</v>
      </c>
      <c r="H44" s="124">
        <f t="shared" si="3"/>
        <v>7509.2399999999989</v>
      </c>
      <c r="I44" s="294">
        <v>134.74</v>
      </c>
      <c r="J44" s="125">
        <v>29.51</v>
      </c>
      <c r="K44" s="125">
        <v>0.81</v>
      </c>
      <c r="L44" s="124">
        <f t="shared" si="12"/>
        <v>165.06</v>
      </c>
      <c r="M44" s="127">
        <f t="shared" si="13"/>
        <v>7674.2999999999993</v>
      </c>
      <c r="N44" s="305"/>
      <c r="O44" s="231"/>
    </row>
    <row r="45" spans="2:15" ht="15.5" x14ac:dyDescent="0.35">
      <c r="B45" s="332"/>
      <c r="C45" s="166" t="s">
        <v>40</v>
      </c>
      <c r="D45" s="167">
        <v>7477.85</v>
      </c>
      <c r="E45" s="168">
        <v>65.11</v>
      </c>
      <c r="F45" s="168">
        <v>34.64</v>
      </c>
      <c r="G45" s="169">
        <v>227.82</v>
      </c>
      <c r="H45" s="172">
        <f t="shared" si="3"/>
        <v>7805.42</v>
      </c>
      <c r="I45" s="295">
        <v>131.65</v>
      </c>
      <c r="J45" s="171">
        <v>31.65</v>
      </c>
      <c r="K45" s="171">
        <v>0.81</v>
      </c>
      <c r="L45" s="172">
        <f t="shared" ref="L45" si="14">SUM(I45:K45)</f>
        <v>164.11</v>
      </c>
      <c r="M45" s="173">
        <f t="shared" ref="M45" si="15">SUM(H45,L45)</f>
        <v>7969.53</v>
      </c>
      <c r="N45" s="305"/>
      <c r="O45" s="231"/>
    </row>
    <row r="46" spans="2:15" ht="15.5" x14ac:dyDescent="0.35">
      <c r="B46" s="2" t="s">
        <v>43</v>
      </c>
      <c r="H46" s="278"/>
      <c r="I46" s="50"/>
      <c r="J46" s="50"/>
      <c r="K46" s="50"/>
      <c r="L46" s="25"/>
      <c r="M46" s="25"/>
      <c r="N46" s="305"/>
    </row>
    <row r="47" spans="2:15" ht="15.5" x14ac:dyDescent="0.35">
      <c r="B47" s="2" t="s">
        <v>69</v>
      </c>
      <c r="H47" s="246"/>
      <c r="L47" s="113"/>
      <c r="M47" s="279"/>
    </row>
    <row r="48" spans="2:15" x14ac:dyDescent="0.35">
      <c r="B48" s="2" t="s">
        <v>110</v>
      </c>
      <c r="M48" s="279"/>
    </row>
    <row r="49" spans="2:13" x14ac:dyDescent="0.35">
      <c r="B49" s="2" t="s">
        <v>70</v>
      </c>
    </row>
    <row r="50" spans="2:13" x14ac:dyDescent="0.35">
      <c r="B50" s="2" t="s">
        <v>71</v>
      </c>
    </row>
    <row r="51" spans="2:13" ht="45" customHeight="1" x14ac:dyDescent="0.35">
      <c r="B51" s="322" t="s">
        <v>100</v>
      </c>
      <c r="C51" s="322"/>
      <c r="D51" s="322"/>
      <c r="E51" s="322"/>
      <c r="F51" s="322"/>
      <c r="G51" s="322"/>
      <c r="H51" s="322"/>
      <c r="I51" s="322"/>
      <c r="J51" s="322"/>
      <c r="K51" s="322"/>
      <c r="L51" s="322"/>
      <c r="M51" s="322"/>
    </row>
  </sheetData>
  <mergeCells count="17">
    <mergeCell ref="B51:M51"/>
    <mergeCell ref="B11:B14"/>
    <mergeCell ref="B15:B18"/>
    <mergeCell ref="B19:B22"/>
    <mergeCell ref="B23:B26"/>
    <mergeCell ref="B27:B30"/>
    <mergeCell ref="B31:B34"/>
    <mergeCell ref="B35:B38"/>
    <mergeCell ref="B39:B42"/>
    <mergeCell ref="B43:B45"/>
    <mergeCell ref="M4:M6"/>
    <mergeCell ref="B4:B6"/>
    <mergeCell ref="C4:C6"/>
    <mergeCell ref="B7:B10"/>
    <mergeCell ref="D4:L4"/>
    <mergeCell ref="I5:L5"/>
    <mergeCell ref="D5:H5"/>
  </mergeCells>
  <hyperlinks>
    <hyperlink ref="A1" location="Index!A1" display="Return to index"/>
  </hyperlink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topLeftCell="A4" zoomScale="85" zoomScaleNormal="85" workbookViewId="0">
      <pane ySplit="3" topLeftCell="A40" activePane="bottomLeft" state="frozen"/>
      <selection activeCell="A4" sqref="A4"/>
      <selection pane="bottomLeft" activeCell="G37" sqref="G37"/>
    </sheetView>
  </sheetViews>
  <sheetFormatPr defaultColWidth="9.1796875" defaultRowHeight="14.5" x14ac:dyDescent="0.35"/>
  <cols>
    <col min="1" max="3" width="9.1796875" style="2"/>
    <col min="4" max="6" width="12.1796875" style="2" customWidth="1"/>
    <col min="7" max="7" width="14.26953125" style="2" customWidth="1"/>
    <col min="8" max="9" width="13.81640625" style="2" customWidth="1"/>
    <col min="10" max="10" width="12.1796875" style="2" customWidth="1"/>
    <col min="11" max="11" width="11.54296875" style="2" customWidth="1"/>
    <col min="12" max="12" width="13.81640625" style="2" customWidth="1"/>
    <col min="13" max="13" width="12.1796875" style="2" customWidth="1"/>
    <col min="14" max="16384" width="9.1796875" style="2"/>
  </cols>
  <sheetData>
    <row r="1" spans="1:15" x14ac:dyDescent="0.35">
      <c r="A1" s="1" t="s">
        <v>94</v>
      </c>
    </row>
    <row r="2" spans="1:15" ht="18.5" x14ac:dyDescent="0.45">
      <c r="B2" s="3" t="s">
        <v>92</v>
      </c>
    </row>
    <row r="4" spans="1:15" ht="15.5" x14ac:dyDescent="0.35">
      <c r="B4" s="309" t="s">
        <v>3</v>
      </c>
      <c r="C4" s="312" t="s">
        <v>67</v>
      </c>
      <c r="D4" s="309" t="s">
        <v>62</v>
      </c>
      <c r="E4" s="317"/>
      <c r="F4" s="317"/>
      <c r="G4" s="317"/>
      <c r="H4" s="317"/>
      <c r="I4" s="317"/>
      <c r="J4" s="317"/>
      <c r="K4" s="317"/>
      <c r="L4" s="318"/>
      <c r="M4" s="306" t="s">
        <v>99</v>
      </c>
    </row>
    <row r="5" spans="1:15" ht="15.5" x14ac:dyDescent="0.35">
      <c r="B5" s="310"/>
      <c r="C5" s="313"/>
      <c r="D5" s="309" t="s">
        <v>0</v>
      </c>
      <c r="E5" s="317"/>
      <c r="F5" s="317"/>
      <c r="G5" s="317"/>
      <c r="H5" s="318"/>
      <c r="I5" s="319" t="s">
        <v>2</v>
      </c>
      <c r="J5" s="319"/>
      <c r="K5" s="319"/>
      <c r="L5" s="320"/>
      <c r="M5" s="313"/>
    </row>
    <row r="6" spans="1:15" ht="52.5" customHeight="1" x14ac:dyDescent="0.35">
      <c r="B6" s="310"/>
      <c r="C6" s="314"/>
      <c r="D6" s="4" t="s">
        <v>0</v>
      </c>
      <c r="E6" s="5" t="s">
        <v>68</v>
      </c>
      <c r="F6" s="5" t="s">
        <v>60</v>
      </c>
      <c r="G6" s="5" t="s">
        <v>72</v>
      </c>
      <c r="H6" s="6" t="s">
        <v>97</v>
      </c>
      <c r="I6" s="4" t="s">
        <v>74</v>
      </c>
      <c r="J6" s="5" t="s">
        <v>54</v>
      </c>
      <c r="K6" s="5" t="s">
        <v>55</v>
      </c>
      <c r="L6" s="6" t="s">
        <v>98</v>
      </c>
      <c r="M6" s="307"/>
    </row>
    <row r="7" spans="1:15" ht="17.5" x14ac:dyDescent="0.35">
      <c r="B7" s="323">
        <v>2012</v>
      </c>
      <c r="C7" s="7" t="s">
        <v>121</v>
      </c>
      <c r="D7" s="8">
        <v>4931</v>
      </c>
      <c r="E7" s="9">
        <v>50</v>
      </c>
      <c r="F7" s="9">
        <v>45</v>
      </c>
      <c r="G7" s="9">
        <v>33</v>
      </c>
      <c r="H7" s="10">
        <f>SUM(D7:G7)</f>
        <v>5059</v>
      </c>
      <c r="I7" s="8">
        <v>113</v>
      </c>
      <c r="J7" s="9">
        <v>10</v>
      </c>
      <c r="K7" s="9">
        <v>17</v>
      </c>
      <c r="L7" s="10">
        <f>SUM(I7:K7)</f>
        <v>140</v>
      </c>
      <c r="M7" s="11">
        <f>SUM(H7,L7)</f>
        <v>5199</v>
      </c>
      <c r="N7" s="12"/>
      <c r="O7" s="12"/>
    </row>
    <row r="8" spans="1:15" ht="17.5" x14ac:dyDescent="0.35">
      <c r="B8" s="315"/>
      <c r="C8" s="13" t="s">
        <v>122</v>
      </c>
      <c r="D8" s="14">
        <v>4817</v>
      </c>
      <c r="E8" s="15">
        <v>43</v>
      </c>
      <c r="F8" s="15">
        <v>40</v>
      </c>
      <c r="G8" s="15">
        <v>27</v>
      </c>
      <c r="H8" s="16">
        <f t="shared" ref="H8:H45" si="0">SUM(D8:G8)</f>
        <v>4927</v>
      </c>
      <c r="I8" s="14">
        <v>123</v>
      </c>
      <c r="J8" s="15">
        <v>14</v>
      </c>
      <c r="K8" s="15">
        <v>20</v>
      </c>
      <c r="L8" s="16">
        <f t="shared" ref="L8:L24" si="1">SUM(I8:K8)</f>
        <v>157</v>
      </c>
      <c r="M8" s="17">
        <f t="shared" ref="M8:M24" si="2">SUM(H8,L8)</f>
        <v>5084</v>
      </c>
      <c r="N8" s="12"/>
      <c r="O8" s="12"/>
    </row>
    <row r="9" spans="1:15" ht="15.5" x14ac:dyDescent="0.35">
      <c r="B9" s="315"/>
      <c r="C9" s="18" t="s">
        <v>40</v>
      </c>
      <c r="D9" s="14">
        <v>4764</v>
      </c>
      <c r="E9" s="15">
        <v>37</v>
      </c>
      <c r="F9" s="15">
        <v>41</v>
      </c>
      <c r="G9" s="15">
        <v>52</v>
      </c>
      <c r="H9" s="16">
        <f t="shared" si="0"/>
        <v>4894</v>
      </c>
      <c r="I9" s="14">
        <v>109</v>
      </c>
      <c r="J9" s="15">
        <v>17</v>
      </c>
      <c r="K9" s="15">
        <v>20</v>
      </c>
      <c r="L9" s="16">
        <f t="shared" si="1"/>
        <v>146</v>
      </c>
      <c r="M9" s="17">
        <f t="shared" si="2"/>
        <v>5040</v>
      </c>
      <c r="N9" s="12"/>
      <c r="O9" s="12"/>
    </row>
    <row r="10" spans="1:15" ht="15.5" x14ac:dyDescent="0.35">
      <c r="B10" s="316"/>
      <c r="C10" s="19" t="s">
        <v>41</v>
      </c>
      <c r="D10" s="20">
        <v>4788</v>
      </c>
      <c r="E10" s="21">
        <v>43</v>
      </c>
      <c r="F10" s="21">
        <v>44</v>
      </c>
      <c r="G10" s="21">
        <v>60</v>
      </c>
      <c r="H10" s="22">
        <f t="shared" si="0"/>
        <v>4935</v>
      </c>
      <c r="I10" s="20">
        <v>122</v>
      </c>
      <c r="J10" s="21">
        <v>17</v>
      </c>
      <c r="K10" s="21">
        <v>27</v>
      </c>
      <c r="L10" s="22">
        <f t="shared" si="1"/>
        <v>166</v>
      </c>
      <c r="M10" s="23">
        <f t="shared" si="2"/>
        <v>5101</v>
      </c>
      <c r="N10" s="12"/>
      <c r="O10" s="12"/>
    </row>
    <row r="11" spans="1:15" ht="15.5" x14ac:dyDescent="0.35">
      <c r="B11" s="323">
        <v>2013</v>
      </c>
      <c r="C11" s="7" t="s">
        <v>38</v>
      </c>
      <c r="D11" s="8">
        <v>4801</v>
      </c>
      <c r="E11" s="9">
        <v>48</v>
      </c>
      <c r="F11" s="9">
        <v>44</v>
      </c>
      <c r="G11" s="9">
        <v>62</v>
      </c>
      <c r="H11" s="10">
        <f t="shared" si="0"/>
        <v>4955</v>
      </c>
      <c r="I11" s="8">
        <v>123</v>
      </c>
      <c r="J11" s="9">
        <v>19</v>
      </c>
      <c r="K11" s="9">
        <v>30</v>
      </c>
      <c r="L11" s="10">
        <f t="shared" si="1"/>
        <v>172</v>
      </c>
      <c r="M11" s="10">
        <f t="shared" si="2"/>
        <v>5127</v>
      </c>
      <c r="N11" s="12"/>
      <c r="O11" s="12"/>
    </row>
    <row r="12" spans="1:15" ht="15.5" x14ac:dyDescent="0.35">
      <c r="B12" s="315"/>
      <c r="C12" s="13" t="s">
        <v>39</v>
      </c>
      <c r="D12" s="14">
        <v>4745</v>
      </c>
      <c r="E12" s="15">
        <v>35</v>
      </c>
      <c r="F12" s="15">
        <v>45</v>
      </c>
      <c r="G12" s="15">
        <v>60</v>
      </c>
      <c r="H12" s="16">
        <f t="shared" si="0"/>
        <v>4885</v>
      </c>
      <c r="I12" s="14">
        <v>119</v>
      </c>
      <c r="J12" s="15">
        <v>25</v>
      </c>
      <c r="K12" s="15">
        <v>38</v>
      </c>
      <c r="L12" s="16">
        <f t="shared" si="1"/>
        <v>182</v>
      </c>
      <c r="M12" s="16">
        <f t="shared" si="2"/>
        <v>5067</v>
      </c>
      <c r="N12" s="12"/>
      <c r="O12" s="12"/>
    </row>
    <row r="13" spans="1:15" ht="15.5" x14ac:dyDescent="0.35">
      <c r="B13" s="315"/>
      <c r="C13" s="18" t="s">
        <v>40</v>
      </c>
      <c r="D13" s="14">
        <v>4794</v>
      </c>
      <c r="E13" s="15">
        <v>45</v>
      </c>
      <c r="F13" s="15">
        <v>47</v>
      </c>
      <c r="G13" s="15">
        <v>63</v>
      </c>
      <c r="H13" s="16">
        <f t="shared" si="0"/>
        <v>4949</v>
      </c>
      <c r="I13" s="14">
        <v>109</v>
      </c>
      <c r="J13" s="15">
        <v>34</v>
      </c>
      <c r="K13" s="15">
        <v>48</v>
      </c>
      <c r="L13" s="16">
        <f t="shared" si="1"/>
        <v>191</v>
      </c>
      <c r="M13" s="16">
        <f t="shared" si="2"/>
        <v>5140</v>
      </c>
      <c r="N13" s="12"/>
      <c r="O13" s="12"/>
    </row>
    <row r="14" spans="1:15" ht="15.5" x14ac:dyDescent="0.35">
      <c r="B14" s="316"/>
      <c r="C14" s="19" t="s">
        <v>41</v>
      </c>
      <c r="D14" s="20">
        <v>4850</v>
      </c>
      <c r="E14" s="21">
        <v>59</v>
      </c>
      <c r="F14" s="21">
        <v>48</v>
      </c>
      <c r="G14" s="21">
        <v>58</v>
      </c>
      <c r="H14" s="22">
        <f t="shared" si="0"/>
        <v>5015</v>
      </c>
      <c r="I14" s="20">
        <v>118</v>
      </c>
      <c r="J14" s="21">
        <v>26</v>
      </c>
      <c r="K14" s="21">
        <v>47</v>
      </c>
      <c r="L14" s="22">
        <f t="shared" si="1"/>
        <v>191</v>
      </c>
      <c r="M14" s="22">
        <f t="shared" si="2"/>
        <v>5206</v>
      </c>
      <c r="N14" s="12"/>
      <c r="O14" s="12"/>
    </row>
    <row r="15" spans="1:15" ht="15.5" x14ac:dyDescent="0.35">
      <c r="B15" s="323">
        <v>2014</v>
      </c>
      <c r="C15" s="24" t="s">
        <v>38</v>
      </c>
      <c r="D15" s="8">
        <v>4913</v>
      </c>
      <c r="E15" s="9">
        <v>53</v>
      </c>
      <c r="F15" s="9">
        <v>43</v>
      </c>
      <c r="G15" s="9">
        <v>54</v>
      </c>
      <c r="H15" s="10">
        <f t="shared" si="0"/>
        <v>5063</v>
      </c>
      <c r="I15" s="15">
        <v>125</v>
      </c>
      <c r="J15" s="15">
        <v>47</v>
      </c>
      <c r="K15" s="15">
        <v>59</v>
      </c>
      <c r="L15" s="25">
        <f t="shared" si="1"/>
        <v>231</v>
      </c>
      <c r="M15" s="11">
        <f t="shared" si="2"/>
        <v>5294</v>
      </c>
      <c r="N15" s="12"/>
      <c r="O15" s="12"/>
    </row>
    <row r="16" spans="1:15" ht="15.5" x14ac:dyDescent="0.35">
      <c r="B16" s="315"/>
      <c r="C16" s="26" t="s">
        <v>39</v>
      </c>
      <c r="D16" s="14">
        <v>4934</v>
      </c>
      <c r="E16" s="15">
        <v>49</v>
      </c>
      <c r="F16" s="15">
        <v>44</v>
      </c>
      <c r="G16" s="15">
        <v>51</v>
      </c>
      <c r="H16" s="16">
        <f t="shared" si="0"/>
        <v>5078</v>
      </c>
      <c r="I16" s="15">
        <v>139</v>
      </c>
      <c r="J16" s="15">
        <v>48</v>
      </c>
      <c r="K16" s="15">
        <v>55</v>
      </c>
      <c r="L16" s="25">
        <f t="shared" si="1"/>
        <v>242</v>
      </c>
      <c r="M16" s="17">
        <f t="shared" si="2"/>
        <v>5320</v>
      </c>
      <c r="N16" s="12"/>
      <c r="O16" s="12"/>
    </row>
    <row r="17" spans="2:16" ht="15.5" x14ac:dyDescent="0.35">
      <c r="B17" s="315"/>
      <c r="C17" s="27" t="s">
        <v>40</v>
      </c>
      <c r="D17" s="14">
        <v>5001</v>
      </c>
      <c r="E17" s="15">
        <v>56</v>
      </c>
      <c r="F17" s="15">
        <v>46</v>
      </c>
      <c r="G17" s="15">
        <v>43</v>
      </c>
      <c r="H17" s="16">
        <f t="shared" si="0"/>
        <v>5146</v>
      </c>
      <c r="I17" s="15">
        <v>131</v>
      </c>
      <c r="J17" s="15">
        <v>33</v>
      </c>
      <c r="K17" s="15">
        <v>54</v>
      </c>
      <c r="L17" s="25">
        <f t="shared" si="1"/>
        <v>218</v>
      </c>
      <c r="M17" s="17">
        <f t="shared" si="2"/>
        <v>5364</v>
      </c>
      <c r="N17" s="12"/>
      <c r="O17" s="12"/>
    </row>
    <row r="18" spans="2:16" ht="15.5" x14ac:dyDescent="0.35">
      <c r="B18" s="316"/>
      <c r="C18" s="27" t="s">
        <v>41</v>
      </c>
      <c r="D18" s="20">
        <v>5025</v>
      </c>
      <c r="E18" s="21">
        <v>52</v>
      </c>
      <c r="F18" s="21">
        <v>44</v>
      </c>
      <c r="G18" s="21">
        <v>52</v>
      </c>
      <c r="H18" s="22">
        <f t="shared" si="0"/>
        <v>5173</v>
      </c>
      <c r="I18" s="15">
        <v>156</v>
      </c>
      <c r="J18" s="15">
        <v>31</v>
      </c>
      <c r="K18" s="15">
        <v>56</v>
      </c>
      <c r="L18" s="25">
        <f t="shared" si="1"/>
        <v>243</v>
      </c>
      <c r="M18" s="17">
        <f t="shared" si="2"/>
        <v>5416</v>
      </c>
      <c r="N18" s="12"/>
      <c r="O18" s="12"/>
    </row>
    <row r="19" spans="2:16" ht="15.5" x14ac:dyDescent="0.35">
      <c r="B19" s="323">
        <v>2015</v>
      </c>
      <c r="C19" s="7" t="s">
        <v>38</v>
      </c>
      <c r="D19" s="14">
        <v>5011</v>
      </c>
      <c r="E19" s="15">
        <v>41</v>
      </c>
      <c r="F19" s="15">
        <v>50</v>
      </c>
      <c r="G19" s="15">
        <v>47</v>
      </c>
      <c r="H19" s="16">
        <f t="shared" si="0"/>
        <v>5149</v>
      </c>
      <c r="I19" s="8">
        <v>149</v>
      </c>
      <c r="J19" s="9">
        <v>21</v>
      </c>
      <c r="K19" s="9">
        <v>63</v>
      </c>
      <c r="L19" s="28">
        <f t="shared" si="1"/>
        <v>233</v>
      </c>
      <c r="M19" s="11">
        <f t="shared" si="2"/>
        <v>5382</v>
      </c>
      <c r="N19" s="12"/>
      <c r="O19" s="12"/>
    </row>
    <row r="20" spans="2:16" ht="15.5" x14ac:dyDescent="0.35">
      <c r="B20" s="315"/>
      <c r="C20" s="13" t="s">
        <v>39</v>
      </c>
      <c r="D20" s="14">
        <v>4855</v>
      </c>
      <c r="E20" s="15">
        <v>38</v>
      </c>
      <c r="F20" s="15">
        <v>50</v>
      </c>
      <c r="G20" s="15">
        <v>39</v>
      </c>
      <c r="H20" s="16">
        <f t="shared" si="0"/>
        <v>4982</v>
      </c>
      <c r="I20" s="14">
        <v>136</v>
      </c>
      <c r="J20" s="15">
        <v>35</v>
      </c>
      <c r="K20" s="15">
        <v>66</v>
      </c>
      <c r="L20" s="25">
        <f t="shared" si="1"/>
        <v>237</v>
      </c>
      <c r="M20" s="17">
        <f t="shared" si="2"/>
        <v>5219</v>
      </c>
      <c r="N20" s="12"/>
      <c r="O20" s="12"/>
    </row>
    <row r="21" spans="2:16" ht="15.5" x14ac:dyDescent="0.35">
      <c r="B21" s="315"/>
      <c r="C21" s="18" t="s">
        <v>40</v>
      </c>
      <c r="D21" s="14">
        <v>4925</v>
      </c>
      <c r="E21" s="15">
        <v>52</v>
      </c>
      <c r="F21" s="15">
        <v>55</v>
      </c>
      <c r="G21" s="15">
        <v>39</v>
      </c>
      <c r="H21" s="16">
        <f t="shared" si="0"/>
        <v>5071</v>
      </c>
      <c r="I21" s="14">
        <v>145</v>
      </c>
      <c r="J21" s="15">
        <v>24</v>
      </c>
      <c r="K21" s="15">
        <v>80</v>
      </c>
      <c r="L21" s="25">
        <f t="shared" si="1"/>
        <v>249</v>
      </c>
      <c r="M21" s="17">
        <f t="shared" si="2"/>
        <v>5320</v>
      </c>
      <c r="N21" s="12"/>
      <c r="O21" s="12"/>
    </row>
    <row r="22" spans="2:16" ht="15.5" x14ac:dyDescent="0.35">
      <c r="B22" s="316"/>
      <c r="C22" s="19" t="s">
        <v>41</v>
      </c>
      <c r="D22" s="20">
        <v>4966</v>
      </c>
      <c r="E22" s="21">
        <v>47</v>
      </c>
      <c r="F22" s="21">
        <v>55</v>
      </c>
      <c r="G22" s="21">
        <v>37</v>
      </c>
      <c r="H22" s="22">
        <f t="shared" si="0"/>
        <v>5105</v>
      </c>
      <c r="I22" s="20">
        <v>142</v>
      </c>
      <c r="J22" s="21">
        <v>20</v>
      </c>
      <c r="K22" s="21">
        <v>81</v>
      </c>
      <c r="L22" s="29">
        <f t="shared" si="1"/>
        <v>243</v>
      </c>
      <c r="M22" s="23">
        <f t="shared" si="2"/>
        <v>5348</v>
      </c>
      <c r="N22" s="12"/>
      <c r="O22" s="12"/>
      <c r="P22" s="12"/>
    </row>
    <row r="23" spans="2:16" ht="15.5" x14ac:dyDescent="0.35">
      <c r="B23" s="323">
        <v>2016</v>
      </c>
      <c r="C23" s="115" t="s">
        <v>38</v>
      </c>
      <c r="D23" s="8">
        <v>5001</v>
      </c>
      <c r="E23" s="9">
        <v>35</v>
      </c>
      <c r="F23" s="9">
        <v>54</v>
      </c>
      <c r="G23" s="9">
        <v>60</v>
      </c>
      <c r="H23" s="10">
        <f t="shared" si="0"/>
        <v>5150</v>
      </c>
      <c r="I23" s="9">
        <v>139</v>
      </c>
      <c r="J23" s="9">
        <v>23</v>
      </c>
      <c r="K23" s="9">
        <v>73</v>
      </c>
      <c r="L23" s="10">
        <f t="shared" si="1"/>
        <v>235</v>
      </c>
      <c r="M23" s="10">
        <f t="shared" si="2"/>
        <v>5385</v>
      </c>
      <c r="N23" s="12"/>
      <c r="O23" s="12"/>
      <c r="P23" s="12"/>
    </row>
    <row r="24" spans="2:16" ht="15.5" x14ac:dyDescent="0.35">
      <c r="B24" s="331"/>
      <c r="C24" s="121" t="s">
        <v>39</v>
      </c>
      <c r="D24" s="153">
        <v>5010</v>
      </c>
      <c r="E24" s="123">
        <v>49</v>
      </c>
      <c r="F24" s="123">
        <v>51</v>
      </c>
      <c r="G24" s="123">
        <v>91</v>
      </c>
      <c r="H24" s="126">
        <f t="shared" si="0"/>
        <v>5201</v>
      </c>
      <c r="I24" s="123">
        <v>119</v>
      </c>
      <c r="J24" s="123">
        <v>37</v>
      </c>
      <c r="K24" s="123">
        <v>59</v>
      </c>
      <c r="L24" s="126">
        <f t="shared" si="1"/>
        <v>215</v>
      </c>
      <c r="M24" s="126">
        <f t="shared" si="2"/>
        <v>5416</v>
      </c>
      <c r="N24" s="12"/>
      <c r="O24" s="12"/>
      <c r="P24" s="12"/>
    </row>
    <row r="25" spans="2:16" ht="15.5" x14ac:dyDescent="0.35">
      <c r="B25" s="331"/>
      <c r="C25" s="121" t="s">
        <v>40</v>
      </c>
      <c r="D25" s="153">
        <v>5003</v>
      </c>
      <c r="E25" s="123">
        <v>47</v>
      </c>
      <c r="F25" s="123">
        <v>54</v>
      </c>
      <c r="G25" s="123">
        <v>103</v>
      </c>
      <c r="H25" s="126">
        <f t="shared" si="0"/>
        <v>5207</v>
      </c>
      <c r="I25" s="123">
        <v>105</v>
      </c>
      <c r="J25" s="123">
        <v>17</v>
      </c>
      <c r="K25" s="123">
        <v>60</v>
      </c>
      <c r="L25" s="126">
        <f t="shared" ref="L25:L32" si="3">SUM(I25:K25)</f>
        <v>182</v>
      </c>
      <c r="M25" s="126">
        <f t="shared" ref="M25:M32" si="4">SUM(H25,L25)</f>
        <v>5389</v>
      </c>
      <c r="N25" s="12"/>
      <c r="O25" s="12"/>
      <c r="P25" s="12"/>
    </row>
    <row r="26" spans="2:16" ht="15.5" x14ac:dyDescent="0.35">
      <c r="B26" s="154"/>
      <c r="C26" s="166" t="s">
        <v>41</v>
      </c>
      <c r="D26" s="206">
        <v>5026</v>
      </c>
      <c r="E26" s="169">
        <v>34</v>
      </c>
      <c r="F26" s="169">
        <v>54</v>
      </c>
      <c r="G26" s="169">
        <v>111</v>
      </c>
      <c r="H26" s="170">
        <f>SUM(D26:G26)</f>
        <v>5225</v>
      </c>
      <c r="I26" s="169">
        <v>110</v>
      </c>
      <c r="J26" s="169">
        <v>8</v>
      </c>
      <c r="K26" s="169">
        <v>47</v>
      </c>
      <c r="L26" s="170">
        <f t="shared" si="3"/>
        <v>165</v>
      </c>
      <c r="M26" s="170">
        <f t="shared" si="4"/>
        <v>5390</v>
      </c>
      <c r="N26" s="12"/>
      <c r="O26" s="12"/>
      <c r="P26" s="12"/>
    </row>
    <row r="27" spans="2:16" ht="15.5" x14ac:dyDescent="0.35">
      <c r="B27" s="333">
        <v>2017</v>
      </c>
      <c r="C27" s="207" t="s">
        <v>38</v>
      </c>
      <c r="D27" s="226">
        <v>5068</v>
      </c>
      <c r="E27" s="220">
        <v>38</v>
      </c>
      <c r="F27" s="220">
        <v>48</v>
      </c>
      <c r="G27" s="220">
        <v>113</v>
      </c>
      <c r="H27" s="227">
        <f t="shared" si="0"/>
        <v>5267</v>
      </c>
      <c r="I27" s="220">
        <v>123</v>
      </c>
      <c r="J27" s="220">
        <v>6</v>
      </c>
      <c r="K27" s="220">
        <v>62</v>
      </c>
      <c r="L27" s="227">
        <f t="shared" si="3"/>
        <v>191</v>
      </c>
      <c r="M27" s="227">
        <f t="shared" si="4"/>
        <v>5458</v>
      </c>
      <c r="N27" s="12"/>
      <c r="O27" s="12"/>
      <c r="P27" s="12"/>
    </row>
    <row r="28" spans="2:16" ht="15.5" x14ac:dyDescent="0.35">
      <c r="B28" s="334"/>
      <c r="C28" s="159" t="s">
        <v>39</v>
      </c>
      <c r="D28" s="153">
        <v>5166</v>
      </c>
      <c r="E28" s="123">
        <v>38</v>
      </c>
      <c r="F28" s="123">
        <v>42</v>
      </c>
      <c r="G28" s="123">
        <v>80</v>
      </c>
      <c r="H28" s="126">
        <f t="shared" si="0"/>
        <v>5326</v>
      </c>
      <c r="I28" s="123">
        <v>112</v>
      </c>
      <c r="J28" s="123">
        <v>30</v>
      </c>
      <c r="K28" s="123">
        <v>75</v>
      </c>
      <c r="L28" s="126">
        <f t="shared" si="3"/>
        <v>217</v>
      </c>
      <c r="M28" s="126">
        <f t="shared" si="4"/>
        <v>5543</v>
      </c>
      <c r="N28" s="12"/>
      <c r="O28" s="12"/>
      <c r="P28" s="12"/>
    </row>
    <row r="29" spans="2:16" ht="15.5" x14ac:dyDescent="0.35">
      <c r="B29" s="334"/>
      <c r="C29" s="159" t="s">
        <v>40</v>
      </c>
      <c r="D29" s="153">
        <v>5287</v>
      </c>
      <c r="E29" s="123">
        <v>49</v>
      </c>
      <c r="F29" s="123">
        <v>38</v>
      </c>
      <c r="G29" s="123">
        <v>81</v>
      </c>
      <c r="H29" s="126">
        <f t="shared" si="0"/>
        <v>5455</v>
      </c>
      <c r="I29" s="123">
        <v>113</v>
      </c>
      <c r="J29" s="123">
        <v>12</v>
      </c>
      <c r="K29" s="123">
        <v>95</v>
      </c>
      <c r="L29" s="126">
        <f t="shared" si="3"/>
        <v>220</v>
      </c>
      <c r="M29" s="126">
        <f t="shared" si="4"/>
        <v>5675</v>
      </c>
      <c r="N29" s="12"/>
      <c r="O29" s="12"/>
      <c r="P29" s="12"/>
    </row>
    <row r="30" spans="2:16" ht="15.5" x14ac:dyDescent="0.35">
      <c r="B30" s="335"/>
      <c r="C30" s="232" t="s">
        <v>41</v>
      </c>
      <c r="D30" s="206">
        <v>5392</v>
      </c>
      <c r="E30" s="169">
        <v>42</v>
      </c>
      <c r="F30" s="169">
        <v>46</v>
      </c>
      <c r="G30" s="169">
        <v>82</v>
      </c>
      <c r="H30" s="170">
        <f t="shared" si="0"/>
        <v>5562</v>
      </c>
      <c r="I30" s="169">
        <v>116</v>
      </c>
      <c r="J30" s="169">
        <v>10</v>
      </c>
      <c r="K30" s="169">
        <v>106</v>
      </c>
      <c r="L30" s="170">
        <f t="shared" si="3"/>
        <v>232</v>
      </c>
      <c r="M30" s="170">
        <f t="shared" si="4"/>
        <v>5794</v>
      </c>
      <c r="N30" s="12"/>
      <c r="O30" s="12"/>
      <c r="P30" s="12"/>
    </row>
    <row r="31" spans="2:16" ht="15.5" x14ac:dyDescent="0.35">
      <c r="B31" s="333">
        <v>2018</v>
      </c>
      <c r="C31" s="237" t="s">
        <v>38</v>
      </c>
      <c r="D31" s="226">
        <v>5497</v>
      </c>
      <c r="E31" s="220">
        <v>41</v>
      </c>
      <c r="F31" s="220">
        <v>48</v>
      </c>
      <c r="G31" s="220">
        <v>77</v>
      </c>
      <c r="H31" s="227">
        <f t="shared" si="0"/>
        <v>5663</v>
      </c>
      <c r="I31" s="220">
        <v>127</v>
      </c>
      <c r="J31" s="220">
        <v>12</v>
      </c>
      <c r="K31" s="220">
        <v>109</v>
      </c>
      <c r="L31" s="227">
        <f t="shared" si="3"/>
        <v>248</v>
      </c>
      <c r="M31" s="227">
        <f t="shared" si="4"/>
        <v>5911</v>
      </c>
      <c r="N31" s="12"/>
      <c r="O31" s="12"/>
      <c r="P31" s="12"/>
    </row>
    <row r="32" spans="2:16" ht="15.5" x14ac:dyDescent="0.35">
      <c r="B32" s="331"/>
      <c r="C32" s="121" t="s">
        <v>39</v>
      </c>
      <c r="D32" s="153">
        <v>5699</v>
      </c>
      <c r="E32" s="123">
        <v>40</v>
      </c>
      <c r="F32" s="123">
        <v>48</v>
      </c>
      <c r="G32" s="274">
        <v>55</v>
      </c>
      <c r="H32" s="126">
        <f t="shared" si="0"/>
        <v>5842</v>
      </c>
      <c r="I32" s="123">
        <v>120</v>
      </c>
      <c r="J32" s="123">
        <v>64</v>
      </c>
      <c r="K32" s="123">
        <v>87</v>
      </c>
      <c r="L32" s="126">
        <f t="shared" si="3"/>
        <v>271</v>
      </c>
      <c r="M32" s="126">
        <f t="shared" si="4"/>
        <v>6113</v>
      </c>
      <c r="N32" s="12"/>
      <c r="O32" s="12"/>
      <c r="P32" s="12"/>
    </row>
    <row r="33" spans="1:16" ht="15.5" x14ac:dyDescent="0.35">
      <c r="B33" s="331"/>
      <c r="C33" s="121" t="s">
        <v>40</v>
      </c>
      <c r="D33" s="153">
        <v>5808</v>
      </c>
      <c r="E33" s="123">
        <v>38</v>
      </c>
      <c r="F33" s="123">
        <v>55</v>
      </c>
      <c r="G33" s="274">
        <v>65</v>
      </c>
      <c r="H33" s="126">
        <f t="shared" si="0"/>
        <v>5966</v>
      </c>
      <c r="I33" s="123">
        <v>124</v>
      </c>
      <c r="J33" s="123">
        <v>20</v>
      </c>
      <c r="K33" s="123">
        <v>74</v>
      </c>
      <c r="L33" s="126">
        <f t="shared" ref="L33:L38" si="5">SUM(I33:K33)</f>
        <v>218</v>
      </c>
      <c r="M33" s="126">
        <f t="shared" ref="M33" si="6">SUM(H33,L33)</f>
        <v>6184</v>
      </c>
      <c r="N33" s="12"/>
      <c r="O33" s="12"/>
      <c r="P33" s="12"/>
    </row>
    <row r="34" spans="1:16" ht="15.5" x14ac:dyDescent="0.35">
      <c r="B34" s="332"/>
      <c r="C34" s="166" t="s">
        <v>41</v>
      </c>
      <c r="D34" s="206">
        <v>6092</v>
      </c>
      <c r="E34" s="169">
        <v>36</v>
      </c>
      <c r="F34" s="169">
        <v>56</v>
      </c>
      <c r="G34" s="275">
        <v>63</v>
      </c>
      <c r="H34" s="170">
        <f t="shared" si="0"/>
        <v>6247</v>
      </c>
      <c r="I34" s="169">
        <v>127</v>
      </c>
      <c r="J34" s="169">
        <v>23</v>
      </c>
      <c r="K34" s="169">
        <v>57</v>
      </c>
      <c r="L34" s="170">
        <f t="shared" si="5"/>
        <v>207</v>
      </c>
      <c r="M34" s="170">
        <f t="shared" ref="M34:M35" si="7">SUM(H34,L34)</f>
        <v>6454</v>
      </c>
      <c r="N34" s="12"/>
      <c r="O34" s="12"/>
      <c r="P34" s="12"/>
    </row>
    <row r="35" spans="1:16" ht="15.5" x14ac:dyDescent="0.35">
      <c r="B35" s="333">
        <v>2019</v>
      </c>
      <c r="C35" s="237" t="s">
        <v>38</v>
      </c>
      <c r="D35" s="226">
        <v>6352</v>
      </c>
      <c r="E35" s="220">
        <v>36</v>
      </c>
      <c r="F35" s="220">
        <v>57</v>
      </c>
      <c r="G35" s="220">
        <v>76</v>
      </c>
      <c r="H35" s="227">
        <f t="shared" si="0"/>
        <v>6521</v>
      </c>
      <c r="I35" s="220">
        <v>122</v>
      </c>
      <c r="J35" s="220">
        <v>20</v>
      </c>
      <c r="K35" s="220">
        <v>26</v>
      </c>
      <c r="L35" s="227">
        <f t="shared" si="5"/>
        <v>168</v>
      </c>
      <c r="M35" s="227">
        <f t="shared" si="7"/>
        <v>6689</v>
      </c>
      <c r="N35" s="12"/>
      <c r="O35" s="12"/>
      <c r="P35" s="12"/>
    </row>
    <row r="36" spans="1:16" ht="15.5" x14ac:dyDescent="0.35">
      <c r="B36" s="331"/>
      <c r="C36" s="121" t="s">
        <v>39</v>
      </c>
      <c r="D36" s="153">
        <v>6449</v>
      </c>
      <c r="E36" s="123">
        <v>43</v>
      </c>
      <c r="F36" s="123">
        <v>56</v>
      </c>
      <c r="G36" s="274">
        <v>75</v>
      </c>
      <c r="H36" s="126">
        <f t="shared" si="0"/>
        <v>6623</v>
      </c>
      <c r="I36" s="123">
        <v>115</v>
      </c>
      <c r="J36" s="123">
        <v>29</v>
      </c>
      <c r="K36" s="123">
        <v>18</v>
      </c>
      <c r="L36" s="126">
        <f t="shared" si="5"/>
        <v>162</v>
      </c>
      <c r="M36" s="126">
        <f t="shared" ref="M36:M37" si="8">SUM(H36,L36)</f>
        <v>6785</v>
      </c>
      <c r="N36" s="12"/>
      <c r="O36" s="12"/>
      <c r="P36" s="12"/>
    </row>
    <row r="37" spans="1:16" ht="15.5" x14ac:dyDescent="0.35">
      <c r="B37" s="331"/>
      <c r="C37" s="121" t="s">
        <v>40</v>
      </c>
      <c r="D37" s="153">
        <v>6602</v>
      </c>
      <c r="E37" s="123">
        <v>59</v>
      </c>
      <c r="F37" s="123">
        <v>51</v>
      </c>
      <c r="G37" s="274">
        <v>71</v>
      </c>
      <c r="H37" s="126">
        <f t="shared" si="0"/>
        <v>6783</v>
      </c>
      <c r="I37" s="123">
        <v>124</v>
      </c>
      <c r="J37" s="123">
        <v>14</v>
      </c>
      <c r="K37" s="123">
        <v>7</v>
      </c>
      <c r="L37" s="126">
        <f t="shared" si="5"/>
        <v>145</v>
      </c>
      <c r="M37" s="126">
        <f t="shared" si="8"/>
        <v>6928</v>
      </c>
      <c r="N37" s="12"/>
      <c r="O37" s="12"/>
      <c r="P37" s="12"/>
    </row>
    <row r="38" spans="1:16" ht="15.5" x14ac:dyDescent="0.35">
      <c r="B38" s="331"/>
      <c r="C38" s="121" t="s">
        <v>41</v>
      </c>
      <c r="D38" s="206">
        <v>6840</v>
      </c>
      <c r="E38" s="169">
        <v>42</v>
      </c>
      <c r="F38" s="169">
        <v>44</v>
      </c>
      <c r="G38" s="275">
        <v>59</v>
      </c>
      <c r="H38" s="170">
        <f t="shared" si="0"/>
        <v>6985</v>
      </c>
      <c r="I38" s="169">
        <v>131</v>
      </c>
      <c r="J38" s="169">
        <v>13</v>
      </c>
      <c r="K38" s="169">
        <v>5</v>
      </c>
      <c r="L38" s="170">
        <f t="shared" si="5"/>
        <v>149</v>
      </c>
      <c r="M38" s="170">
        <f t="shared" ref="M38" si="9">SUM(H38,L38)</f>
        <v>7134</v>
      </c>
      <c r="N38" s="12"/>
      <c r="O38" s="12"/>
      <c r="P38" s="12"/>
    </row>
    <row r="39" spans="1:16" ht="15.5" x14ac:dyDescent="0.35">
      <c r="B39" s="333">
        <v>2020</v>
      </c>
      <c r="C39" s="207" t="s">
        <v>38</v>
      </c>
      <c r="D39" s="226">
        <v>7037</v>
      </c>
      <c r="E39" s="220">
        <v>51</v>
      </c>
      <c r="F39" s="220">
        <v>48</v>
      </c>
      <c r="G39" s="220">
        <v>59</v>
      </c>
      <c r="H39" s="227">
        <f t="shared" si="0"/>
        <v>7195</v>
      </c>
      <c r="I39" s="220">
        <v>156</v>
      </c>
      <c r="J39" s="220">
        <v>13</v>
      </c>
      <c r="K39" s="220">
        <v>4</v>
      </c>
      <c r="L39" s="227">
        <f t="shared" ref="L39" si="10">SUM(I39:K39)</f>
        <v>173</v>
      </c>
      <c r="M39" s="227">
        <f t="shared" ref="M39" si="11">SUM(H39,L39)</f>
        <v>7368</v>
      </c>
      <c r="N39" s="12"/>
      <c r="O39" s="12"/>
      <c r="P39" s="12"/>
    </row>
    <row r="40" spans="1:16" ht="15.5" x14ac:dyDescent="0.35">
      <c r="B40" s="331"/>
      <c r="C40" s="159" t="s">
        <v>39</v>
      </c>
      <c r="D40" s="153">
        <v>7107</v>
      </c>
      <c r="E40" s="123">
        <v>63</v>
      </c>
      <c r="F40" s="123">
        <v>44</v>
      </c>
      <c r="G40" s="274">
        <v>57</v>
      </c>
      <c r="H40" s="126">
        <f t="shared" si="0"/>
        <v>7271</v>
      </c>
      <c r="I40" s="123">
        <v>149</v>
      </c>
      <c r="J40" s="123">
        <v>12</v>
      </c>
      <c r="K40" s="123">
        <v>2</v>
      </c>
      <c r="L40" s="126">
        <f t="shared" ref="L40:L42" si="12">SUM(I40:K40)</f>
        <v>163</v>
      </c>
      <c r="M40" s="126">
        <f t="shared" ref="M40:M42" si="13">SUM(H40,L40)</f>
        <v>7434</v>
      </c>
      <c r="N40" s="12"/>
      <c r="O40" s="12"/>
      <c r="P40" s="12"/>
    </row>
    <row r="41" spans="1:16" ht="15.5" x14ac:dyDescent="0.35">
      <c r="B41" s="331"/>
      <c r="C41" s="159" t="s">
        <v>40</v>
      </c>
      <c r="D41" s="153">
        <v>7114</v>
      </c>
      <c r="E41" s="123">
        <v>60</v>
      </c>
      <c r="F41" s="123">
        <v>41</v>
      </c>
      <c r="G41" s="274">
        <v>58</v>
      </c>
      <c r="H41" s="126">
        <f t="shared" si="0"/>
        <v>7273</v>
      </c>
      <c r="I41" s="123">
        <v>179</v>
      </c>
      <c r="J41" s="123">
        <v>10</v>
      </c>
      <c r="K41" s="123">
        <v>2</v>
      </c>
      <c r="L41" s="126">
        <f t="shared" si="12"/>
        <v>191</v>
      </c>
      <c r="M41" s="126">
        <f t="shared" si="13"/>
        <v>7464</v>
      </c>
      <c r="N41" s="12"/>
      <c r="O41" s="12"/>
      <c r="P41" s="12"/>
    </row>
    <row r="42" spans="1:16" ht="15.5" x14ac:dyDescent="0.35">
      <c r="B42" s="332"/>
      <c r="C42" s="232" t="s">
        <v>41</v>
      </c>
      <c r="D42" s="206">
        <v>7192</v>
      </c>
      <c r="E42" s="169">
        <v>54</v>
      </c>
      <c r="F42" s="169">
        <v>40</v>
      </c>
      <c r="G42" s="275">
        <v>99</v>
      </c>
      <c r="H42" s="170">
        <f t="shared" si="0"/>
        <v>7385</v>
      </c>
      <c r="I42" s="169">
        <v>191</v>
      </c>
      <c r="J42" s="169">
        <v>13</v>
      </c>
      <c r="K42" s="169">
        <v>1</v>
      </c>
      <c r="L42" s="170">
        <f t="shared" si="12"/>
        <v>205</v>
      </c>
      <c r="M42" s="170">
        <f t="shared" si="13"/>
        <v>7590</v>
      </c>
      <c r="N42" s="12"/>
      <c r="O42" s="12"/>
      <c r="P42" s="12"/>
    </row>
    <row r="43" spans="1:16" ht="15.5" x14ac:dyDescent="0.35">
      <c r="B43" s="330">
        <v>2021</v>
      </c>
      <c r="C43" s="237" t="s">
        <v>38</v>
      </c>
      <c r="D43" s="280">
        <v>7382</v>
      </c>
      <c r="E43" s="238">
        <v>53</v>
      </c>
      <c r="F43" s="238">
        <v>40</v>
      </c>
      <c r="G43" s="220">
        <v>164</v>
      </c>
      <c r="H43" s="271">
        <f t="shared" si="0"/>
        <v>7639</v>
      </c>
      <c r="I43" s="293">
        <v>157</v>
      </c>
      <c r="J43" s="239">
        <v>19</v>
      </c>
      <c r="K43" s="239">
        <v>1</v>
      </c>
      <c r="L43" s="271">
        <f t="shared" ref="L43:L44" si="14">SUM(I43:K43)</f>
        <v>177</v>
      </c>
      <c r="M43" s="247">
        <f t="shared" ref="M43:M44" si="15">SUM(H43,L43)</f>
        <v>7816</v>
      </c>
      <c r="N43" s="12"/>
      <c r="O43" s="12"/>
      <c r="P43" s="12"/>
    </row>
    <row r="44" spans="1:16" ht="15.5" x14ac:dyDescent="0.35">
      <c r="B44" s="331"/>
      <c r="C44" s="121" t="s">
        <v>39</v>
      </c>
      <c r="D44" s="128">
        <v>7547</v>
      </c>
      <c r="E44" s="122">
        <v>66</v>
      </c>
      <c r="F44" s="122">
        <v>39</v>
      </c>
      <c r="G44" s="123">
        <v>176</v>
      </c>
      <c r="H44" s="124">
        <f t="shared" si="0"/>
        <v>7828</v>
      </c>
      <c r="I44" s="294">
        <v>143</v>
      </c>
      <c r="J44" s="125">
        <v>31</v>
      </c>
      <c r="K44" s="125">
        <v>1</v>
      </c>
      <c r="L44" s="126">
        <f t="shared" si="14"/>
        <v>175</v>
      </c>
      <c r="M44" s="126">
        <f t="shared" si="15"/>
        <v>8003</v>
      </c>
      <c r="N44" s="12"/>
      <c r="O44" s="12"/>
      <c r="P44" s="12"/>
    </row>
    <row r="45" spans="1:16" ht="15.5" x14ac:dyDescent="0.35">
      <c r="B45" s="332"/>
      <c r="C45" s="166" t="s">
        <v>40</v>
      </c>
      <c r="D45" s="167">
        <v>7789</v>
      </c>
      <c r="E45" s="168">
        <v>69</v>
      </c>
      <c r="F45" s="168">
        <v>37</v>
      </c>
      <c r="G45" s="169">
        <v>233</v>
      </c>
      <c r="H45" s="170">
        <f t="shared" si="0"/>
        <v>8128</v>
      </c>
      <c r="I45" s="295">
        <v>139</v>
      </c>
      <c r="J45" s="171">
        <v>33</v>
      </c>
      <c r="K45" s="171">
        <v>1</v>
      </c>
      <c r="L45" s="170">
        <f t="shared" ref="L45" si="16">SUM(I45:K45)</f>
        <v>173</v>
      </c>
      <c r="M45" s="170">
        <f t="shared" ref="M45" si="17">SUM(H45,L45)</f>
        <v>8301</v>
      </c>
      <c r="N45" s="12"/>
      <c r="O45" s="279"/>
      <c r="P45" s="12"/>
    </row>
    <row r="46" spans="1:16" x14ac:dyDescent="0.35">
      <c r="A46" s="2" t="s">
        <v>118</v>
      </c>
      <c r="B46" s="2" t="s">
        <v>114</v>
      </c>
    </row>
    <row r="47" spans="1:16" x14ac:dyDescent="0.35">
      <c r="B47" s="2" t="s">
        <v>115</v>
      </c>
    </row>
    <row r="48" spans="1:16" x14ac:dyDescent="0.35">
      <c r="B48" s="2" t="s">
        <v>116</v>
      </c>
    </row>
    <row r="49" spans="2:13" ht="45" customHeight="1" x14ac:dyDescent="0.35">
      <c r="B49" s="322" t="s">
        <v>117</v>
      </c>
      <c r="C49" s="322"/>
      <c r="D49" s="322"/>
      <c r="E49" s="322"/>
      <c r="F49" s="322"/>
      <c r="G49" s="322"/>
      <c r="H49" s="322"/>
      <c r="I49" s="322"/>
      <c r="J49" s="322"/>
      <c r="K49" s="322"/>
      <c r="L49" s="322"/>
      <c r="M49" s="322"/>
    </row>
    <row r="50" spans="2:13" ht="45" customHeight="1" x14ac:dyDescent="0.35">
      <c r="B50" s="322"/>
      <c r="C50" s="322"/>
      <c r="D50" s="322"/>
      <c r="E50" s="322"/>
      <c r="F50" s="322"/>
      <c r="G50" s="322"/>
      <c r="H50" s="322"/>
      <c r="I50" s="322"/>
      <c r="J50" s="322"/>
      <c r="K50" s="322"/>
      <c r="L50" s="322"/>
      <c r="M50" s="322"/>
    </row>
  </sheetData>
  <mergeCells count="18">
    <mergeCell ref="B31:B34"/>
    <mergeCell ref="B35:B38"/>
    <mergeCell ref="B50:M50"/>
    <mergeCell ref="B49:M49"/>
    <mergeCell ref="B39:B42"/>
    <mergeCell ref="B43:B45"/>
    <mergeCell ref="B23:B25"/>
    <mergeCell ref="B27:B30"/>
    <mergeCell ref="M4:M6"/>
    <mergeCell ref="B4:B6"/>
    <mergeCell ref="C4:C6"/>
    <mergeCell ref="B15:B18"/>
    <mergeCell ref="B19:B22"/>
    <mergeCell ref="B7:B10"/>
    <mergeCell ref="B11:B14"/>
    <mergeCell ref="D4:L4"/>
    <mergeCell ref="D5:H5"/>
    <mergeCell ref="I5:L5"/>
  </mergeCells>
  <hyperlinks>
    <hyperlink ref="A1" location="Index!A1" display="Return to index"/>
  </hyperlinks>
  <pageMargins left="0.7" right="0.7" top="0.75" bottom="0.75" header="0.3" footer="0.3"/>
  <pageSetup paperSize="9" orientation="portrait" horizontalDpi="90" verticalDpi="90"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workbookViewId="0">
      <pane ySplit="5" topLeftCell="A38" activePane="bottomLeft" state="frozen"/>
      <selection activeCell="B4" sqref="B4:B6"/>
      <selection pane="bottomLeft"/>
    </sheetView>
  </sheetViews>
  <sheetFormatPr defaultColWidth="9.1796875" defaultRowHeight="14.5" x14ac:dyDescent="0.35"/>
  <cols>
    <col min="1" max="1" width="9.1796875" style="2"/>
    <col min="2" max="2" width="8.54296875" style="2" customWidth="1"/>
    <col min="3" max="3" width="10" style="2" customWidth="1"/>
    <col min="4" max="5" width="12.81640625" style="2" customWidth="1"/>
    <col min="6" max="6" width="13.26953125" style="2" customWidth="1"/>
    <col min="7" max="9" width="12.81640625" style="2" customWidth="1"/>
    <col min="10" max="10" width="13.26953125" style="2" customWidth="1"/>
    <col min="11" max="12" width="12.81640625" style="2" customWidth="1"/>
    <col min="13" max="16384" width="9.1796875" style="2"/>
  </cols>
  <sheetData>
    <row r="1" spans="1:12" x14ac:dyDescent="0.35">
      <c r="A1" s="1" t="s">
        <v>94</v>
      </c>
    </row>
    <row r="2" spans="1:12" ht="18.5" x14ac:dyDescent="0.45">
      <c r="B2" s="3" t="s">
        <v>84</v>
      </c>
    </row>
    <row r="4" spans="1:12" ht="15.5" x14ac:dyDescent="0.35">
      <c r="B4" s="100"/>
      <c r="C4" s="101"/>
      <c r="D4" s="317" t="s">
        <v>34</v>
      </c>
      <c r="E4" s="317"/>
      <c r="F4" s="317"/>
      <c r="G4" s="317"/>
      <c r="H4" s="317"/>
      <c r="I4" s="317"/>
      <c r="J4" s="317"/>
      <c r="K4" s="317"/>
      <c r="L4" s="306" t="s">
        <v>35</v>
      </c>
    </row>
    <row r="5" spans="1:12" ht="67.5" customHeight="1" x14ac:dyDescent="0.35">
      <c r="B5" s="102" t="s">
        <v>3</v>
      </c>
      <c r="C5" s="86" t="s">
        <v>66</v>
      </c>
      <c r="D5" s="4" t="s">
        <v>1</v>
      </c>
      <c r="E5" s="5" t="s">
        <v>58</v>
      </c>
      <c r="F5" s="5" t="s">
        <v>57</v>
      </c>
      <c r="G5" s="5" t="s">
        <v>64</v>
      </c>
      <c r="H5" s="5" t="s">
        <v>96</v>
      </c>
      <c r="I5" s="5" t="s">
        <v>44</v>
      </c>
      <c r="J5" s="5" t="s">
        <v>56</v>
      </c>
      <c r="K5" s="103" t="s">
        <v>63</v>
      </c>
      <c r="L5" s="313"/>
    </row>
    <row r="6" spans="1:12" ht="15.5" x14ac:dyDescent="0.35">
      <c r="B6" s="315">
        <v>2012</v>
      </c>
      <c r="C6" s="24" t="s">
        <v>38</v>
      </c>
      <c r="D6" s="104">
        <v>44</v>
      </c>
      <c r="E6" s="105">
        <v>75</v>
      </c>
      <c r="F6" s="105">
        <v>39</v>
      </c>
      <c r="G6" s="105">
        <v>244</v>
      </c>
      <c r="H6" s="105">
        <v>136</v>
      </c>
      <c r="I6" s="105">
        <v>25</v>
      </c>
      <c r="J6" s="105">
        <v>83</v>
      </c>
      <c r="K6" s="105">
        <v>0</v>
      </c>
      <c r="L6" s="11">
        <f>SUM(D6:K6)</f>
        <v>646</v>
      </c>
    </row>
    <row r="7" spans="1:12" ht="15.5" x14ac:dyDescent="0.35">
      <c r="B7" s="315"/>
      <c r="C7" s="26" t="s">
        <v>39</v>
      </c>
      <c r="D7" s="104">
        <v>37</v>
      </c>
      <c r="E7" s="105">
        <v>97</v>
      </c>
      <c r="F7" s="105">
        <v>42</v>
      </c>
      <c r="G7" s="105">
        <v>248</v>
      </c>
      <c r="H7" s="105">
        <v>156</v>
      </c>
      <c r="I7" s="105">
        <v>25</v>
      </c>
      <c r="J7" s="105">
        <v>82</v>
      </c>
      <c r="K7" s="105">
        <v>0</v>
      </c>
      <c r="L7" s="17">
        <f t="shared" ref="L7:L21" si="0">SUM(D7:K7)</f>
        <v>687</v>
      </c>
    </row>
    <row r="8" spans="1:12" ht="15.5" x14ac:dyDescent="0.35">
      <c r="B8" s="315"/>
      <c r="C8" s="27" t="s">
        <v>40</v>
      </c>
      <c r="D8" s="104">
        <v>44</v>
      </c>
      <c r="E8" s="105">
        <v>110</v>
      </c>
      <c r="F8" s="105">
        <v>50</v>
      </c>
      <c r="G8" s="105">
        <v>226</v>
      </c>
      <c r="H8" s="105">
        <v>168</v>
      </c>
      <c r="I8" s="105">
        <v>19</v>
      </c>
      <c r="J8" s="105">
        <v>85</v>
      </c>
      <c r="K8" s="105">
        <v>0</v>
      </c>
      <c r="L8" s="17">
        <f t="shared" si="0"/>
        <v>702</v>
      </c>
    </row>
    <row r="9" spans="1:12" ht="15.5" x14ac:dyDescent="0.35">
      <c r="B9" s="316"/>
      <c r="C9" s="27" t="s">
        <v>41</v>
      </c>
      <c r="D9" s="106">
        <v>39</v>
      </c>
      <c r="E9" s="107">
        <v>100</v>
      </c>
      <c r="F9" s="107">
        <v>52</v>
      </c>
      <c r="G9" s="107">
        <v>227</v>
      </c>
      <c r="H9" s="107">
        <v>198</v>
      </c>
      <c r="I9" s="107">
        <v>18</v>
      </c>
      <c r="J9" s="107">
        <v>85</v>
      </c>
      <c r="K9" s="107">
        <v>0</v>
      </c>
      <c r="L9" s="23">
        <f t="shared" si="0"/>
        <v>719</v>
      </c>
    </row>
    <row r="10" spans="1:12" ht="15.5" x14ac:dyDescent="0.35">
      <c r="B10" s="323">
        <v>2013</v>
      </c>
      <c r="C10" s="35" t="s">
        <v>38</v>
      </c>
      <c r="D10" s="105">
        <v>34</v>
      </c>
      <c r="E10" s="105">
        <v>84</v>
      </c>
      <c r="F10" s="105">
        <v>46</v>
      </c>
      <c r="G10" s="105">
        <v>225</v>
      </c>
      <c r="H10" s="105">
        <v>200</v>
      </c>
      <c r="I10" s="105">
        <v>23</v>
      </c>
      <c r="J10" s="105">
        <v>65</v>
      </c>
      <c r="K10" s="105">
        <v>0</v>
      </c>
      <c r="L10" s="17">
        <f t="shared" si="0"/>
        <v>677</v>
      </c>
    </row>
    <row r="11" spans="1:12" ht="15.5" x14ac:dyDescent="0.35">
      <c r="B11" s="315"/>
      <c r="C11" s="42" t="s">
        <v>39</v>
      </c>
      <c r="D11" s="105">
        <v>34</v>
      </c>
      <c r="E11" s="105">
        <v>124</v>
      </c>
      <c r="F11" s="105">
        <v>65</v>
      </c>
      <c r="G11" s="105">
        <v>215</v>
      </c>
      <c r="H11" s="105">
        <v>178</v>
      </c>
      <c r="I11" s="105">
        <v>38</v>
      </c>
      <c r="J11" s="105">
        <v>66</v>
      </c>
      <c r="K11" s="105">
        <v>0</v>
      </c>
      <c r="L11" s="17">
        <f t="shared" si="0"/>
        <v>720</v>
      </c>
    </row>
    <row r="12" spans="1:12" ht="15.5" x14ac:dyDescent="0.35">
      <c r="B12" s="315"/>
      <c r="C12" s="49" t="s">
        <v>40</v>
      </c>
      <c r="D12" s="105">
        <v>41</v>
      </c>
      <c r="E12" s="105">
        <v>160</v>
      </c>
      <c r="F12" s="105">
        <v>89</v>
      </c>
      <c r="G12" s="105">
        <v>213</v>
      </c>
      <c r="H12" s="105">
        <v>179</v>
      </c>
      <c r="I12" s="105">
        <v>29</v>
      </c>
      <c r="J12" s="105">
        <v>73</v>
      </c>
      <c r="K12" s="105">
        <v>0</v>
      </c>
      <c r="L12" s="17">
        <f t="shared" si="0"/>
        <v>784</v>
      </c>
    </row>
    <row r="13" spans="1:12" ht="15.5" x14ac:dyDescent="0.35">
      <c r="B13" s="316"/>
      <c r="C13" s="51" t="s">
        <v>41</v>
      </c>
      <c r="D13" s="105">
        <v>51</v>
      </c>
      <c r="E13" s="105">
        <v>223</v>
      </c>
      <c r="F13" s="105">
        <v>102</v>
      </c>
      <c r="G13" s="105">
        <v>206</v>
      </c>
      <c r="H13" s="105">
        <v>172</v>
      </c>
      <c r="I13" s="105">
        <v>20</v>
      </c>
      <c r="J13" s="105">
        <v>71</v>
      </c>
      <c r="K13" s="105">
        <v>0</v>
      </c>
      <c r="L13" s="17">
        <f t="shared" si="0"/>
        <v>845</v>
      </c>
    </row>
    <row r="14" spans="1:12" ht="15.5" x14ac:dyDescent="0.35">
      <c r="B14" s="323">
        <v>2014</v>
      </c>
      <c r="C14" s="24" t="s">
        <v>38</v>
      </c>
      <c r="D14" s="100">
        <v>54</v>
      </c>
      <c r="E14" s="108">
        <v>347</v>
      </c>
      <c r="F14" s="108">
        <v>138</v>
      </c>
      <c r="G14" s="108">
        <v>222</v>
      </c>
      <c r="H14" s="108">
        <v>210</v>
      </c>
      <c r="I14" s="108">
        <v>27</v>
      </c>
      <c r="J14" s="108">
        <v>76</v>
      </c>
      <c r="K14" s="108">
        <v>0</v>
      </c>
      <c r="L14" s="11">
        <f t="shared" si="0"/>
        <v>1074</v>
      </c>
    </row>
    <row r="15" spans="1:12" ht="15.5" x14ac:dyDescent="0.35">
      <c r="B15" s="315"/>
      <c r="C15" s="26" t="s">
        <v>39</v>
      </c>
      <c r="D15" s="104">
        <v>61</v>
      </c>
      <c r="E15" s="105">
        <v>450</v>
      </c>
      <c r="F15" s="105">
        <v>154</v>
      </c>
      <c r="G15" s="105">
        <v>238</v>
      </c>
      <c r="H15" s="105">
        <v>226</v>
      </c>
      <c r="I15" s="105">
        <v>45</v>
      </c>
      <c r="J15" s="105">
        <v>74</v>
      </c>
      <c r="K15" s="105">
        <v>1</v>
      </c>
      <c r="L15" s="17">
        <f t="shared" si="0"/>
        <v>1249</v>
      </c>
    </row>
    <row r="16" spans="1:12" ht="15.5" x14ac:dyDescent="0.35">
      <c r="B16" s="315"/>
      <c r="C16" s="27" t="s">
        <v>40</v>
      </c>
      <c r="D16" s="104">
        <v>57</v>
      </c>
      <c r="E16" s="105">
        <v>571</v>
      </c>
      <c r="F16" s="105">
        <v>135</v>
      </c>
      <c r="G16" s="105">
        <v>234</v>
      </c>
      <c r="H16" s="105">
        <v>200</v>
      </c>
      <c r="I16" s="105">
        <v>40</v>
      </c>
      <c r="J16" s="105">
        <v>88</v>
      </c>
      <c r="K16" s="105">
        <v>1</v>
      </c>
      <c r="L16" s="17">
        <f t="shared" si="0"/>
        <v>1326</v>
      </c>
    </row>
    <row r="17" spans="2:14" ht="15.5" x14ac:dyDescent="0.35">
      <c r="B17" s="316"/>
      <c r="C17" s="27" t="s">
        <v>41</v>
      </c>
      <c r="D17" s="106">
        <v>55</v>
      </c>
      <c r="E17" s="107">
        <v>659</v>
      </c>
      <c r="F17" s="107">
        <v>124</v>
      </c>
      <c r="G17" s="107">
        <v>221</v>
      </c>
      <c r="H17" s="107">
        <v>174</v>
      </c>
      <c r="I17" s="107">
        <v>32</v>
      </c>
      <c r="J17" s="107">
        <v>88</v>
      </c>
      <c r="K17" s="107">
        <v>1</v>
      </c>
      <c r="L17" s="23">
        <f t="shared" si="0"/>
        <v>1354</v>
      </c>
    </row>
    <row r="18" spans="2:14" ht="15.5" x14ac:dyDescent="0.35">
      <c r="B18" s="323">
        <v>2015</v>
      </c>
      <c r="C18" s="35" t="s">
        <v>38</v>
      </c>
      <c r="D18" s="105">
        <v>39</v>
      </c>
      <c r="E18" s="105">
        <v>527</v>
      </c>
      <c r="F18" s="105">
        <v>96</v>
      </c>
      <c r="G18" s="105">
        <v>207</v>
      </c>
      <c r="H18" s="105">
        <v>120</v>
      </c>
      <c r="I18" s="105">
        <v>28</v>
      </c>
      <c r="J18" s="105">
        <v>86</v>
      </c>
      <c r="K18" s="105">
        <v>0</v>
      </c>
      <c r="L18" s="17">
        <f>SUM(D18:K18)</f>
        <v>1103</v>
      </c>
      <c r="M18" s="12"/>
      <c r="N18" s="12"/>
    </row>
    <row r="19" spans="2:14" ht="15.5" x14ac:dyDescent="0.35">
      <c r="B19" s="315"/>
      <c r="C19" s="42" t="s">
        <v>39</v>
      </c>
      <c r="D19" s="105">
        <v>42</v>
      </c>
      <c r="E19" s="105">
        <v>420</v>
      </c>
      <c r="F19" s="105">
        <v>87</v>
      </c>
      <c r="G19" s="105">
        <v>185</v>
      </c>
      <c r="H19" s="105">
        <v>142</v>
      </c>
      <c r="I19" s="105">
        <v>55</v>
      </c>
      <c r="J19" s="105">
        <v>77</v>
      </c>
      <c r="K19" s="105">
        <v>0</v>
      </c>
      <c r="L19" s="17">
        <f t="shared" si="0"/>
        <v>1008</v>
      </c>
    </row>
    <row r="20" spans="2:14" ht="15.5" x14ac:dyDescent="0.35">
      <c r="B20" s="315"/>
      <c r="C20" s="49" t="s">
        <v>40</v>
      </c>
      <c r="D20" s="109">
        <v>46</v>
      </c>
      <c r="E20" s="105">
        <v>456</v>
      </c>
      <c r="F20" s="105">
        <v>89</v>
      </c>
      <c r="G20" s="105">
        <v>191</v>
      </c>
      <c r="H20" s="105">
        <v>135</v>
      </c>
      <c r="I20" s="105">
        <v>46</v>
      </c>
      <c r="J20" s="105">
        <v>75</v>
      </c>
      <c r="K20" s="105">
        <v>1</v>
      </c>
      <c r="L20" s="17">
        <f t="shared" si="0"/>
        <v>1039</v>
      </c>
    </row>
    <row r="21" spans="2:14" ht="15.5" x14ac:dyDescent="0.35">
      <c r="B21" s="316"/>
      <c r="C21" s="51" t="s">
        <v>41</v>
      </c>
      <c r="D21" s="107">
        <v>45</v>
      </c>
      <c r="E21" s="107">
        <v>466</v>
      </c>
      <c r="F21" s="107">
        <v>77</v>
      </c>
      <c r="G21" s="107">
        <v>192</v>
      </c>
      <c r="H21" s="107">
        <v>144</v>
      </c>
      <c r="I21" s="107">
        <v>42</v>
      </c>
      <c r="J21" s="107">
        <v>69</v>
      </c>
      <c r="K21" s="107">
        <v>7</v>
      </c>
      <c r="L21" s="23">
        <f t="shared" si="0"/>
        <v>1042</v>
      </c>
    </row>
    <row r="22" spans="2:14" ht="15.5" x14ac:dyDescent="0.35">
      <c r="B22" s="323">
        <v>2016</v>
      </c>
      <c r="C22" s="114" t="s">
        <v>38</v>
      </c>
      <c r="D22" s="108">
        <v>45</v>
      </c>
      <c r="E22" s="108">
        <v>480</v>
      </c>
      <c r="F22" s="108">
        <v>73</v>
      </c>
      <c r="G22" s="108">
        <v>188</v>
      </c>
      <c r="H22" s="108">
        <v>156</v>
      </c>
      <c r="I22" s="108">
        <v>43</v>
      </c>
      <c r="J22" s="108">
        <v>65</v>
      </c>
      <c r="K22" s="108">
        <v>7</v>
      </c>
      <c r="L22" s="11">
        <f t="shared" ref="L22:L34" si="1">SUM(D22:K22)</f>
        <v>1057</v>
      </c>
      <c r="M22" s="12"/>
    </row>
    <row r="23" spans="2:14" ht="15.5" x14ac:dyDescent="0.35">
      <c r="B23" s="331"/>
      <c r="C23" s="121" t="s">
        <v>39</v>
      </c>
      <c r="D23" s="130">
        <v>44</v>
      </c>
      <c r="E23" s="129">
        <v>479</v>
      </c>
      <c r="F23" s="129">
        <v>80</v>
      </c>
      <c r="G23" s="129">
        <v>182</v>
      </c>
      <c r="H23" s="129">
        <v>151</v>
      </c>
      <c r="I23" s="129">
        <v>48</v>
      </c>
      <c r="J23" s="129">
        <v>58</v>
      </c>
      <c r="K23" s="131">
        <v>7</v>
      </c>
      <c r="L23" s="126">
        <f t="shared" si="1"/>
        <v>1049</v>
      </c>
      <c r="M23" s="12"/>
      <c r="N23" s="12"/>
    </row>
    <row r="24" spans="2:14" ht="15.5" x14ac:dyDescent="0.35">
      <c r="B24" s="331"/>
      <c r="C24" s="121" t="s">
        <v>40</v>
      </c>
      <c r="D24" s="155">
        <v>43</v>
      </c>
      <c r="E24" s="129">
        <v>376</v>
      </c>
      <c r="F24" s="129">
        <v>71</v>
      </c>
      <c r="G24" s="129">
        <v>174</v>
      </c>
      <c r="H24" s="129">
        <v>128</v>
      </c>
      <c r="I24" s="129">
        <v>41</v>
      </c>
      <c r="J24" s="129">
        <v>58</v>
      </c>
      <c r="K24" s="156">
        <v>9</v>
      </c>
      <c r="L24" s="127">
        <f t="shared" si="1"/>
        <v>900</v>
      </c>
      <c r="M24" s="12"/>
      <c r="N24" s="12"/>
    </row>
    <row r="25" spans="2:14" ht="15.5" x14ac:dyDescent="0.35">
      <c r="B25" s="332"/>
      <c r="C25" s="166" t="s">
        <v>41</v>
      </c>
      <c r="D25" s="174">
        <v>48</v>
      </c>
      <c r="E25" s="175">
        <v>476</v>
      </c>
      <c r="F25" s="175">
        <v>65</v>
      </c>
      <c r="G25" s="175">
        <v>169</v>
      </c>
      <c r="H25" s="175">
        <v>126</v>
      </c>
      <c r="I25" s="175">
        <v>36</v>
      </c>
      <c r="J25" s="175">
        <v>61</v>
      </c>
      <c r="K25" s="176">
        <v>11</v>
      </c>
      <c r="L25" s="173">
        <f t="shared" si="1"/>
        <v>992</v>
      </c>
      <c r="M25" s="12"/>
      <c r="N25" s="12"/>
    </row>
    <row r="26" spans="2:14" ht="15.5" x14ac:dyDescent="0.35">
      <c r="B26" s="333">
        <v>2017</v>
      </c>
      <c r="C26" s="207" t="s">
        <v>38</v>
      </c>
      <c r="D26" s="155">
        <v>60</v>
      </c>
      <c r="E26" s="129">
        <v>452</v>
      </c>
      <c r="F26" s="129">
        <v>77</v>
      </c>
      <c r="G26" s="129">
        <v>195</v>
      </c>
      <c r="H26" s="129">
        <v>151</v>
      </c>
      <c r="I26" s="129">
        <v>34</v>
      </c>
      <c r="J26" s="129">
        <v>64</v>
      </c>
      <c r="K26" s="156">
        <v>11</v>
      </c>
      <c r="L26" s="127">
        <f t="shared" si="1"/>
        <v>1044</v>
      </c>
      <c r="M26" s="12"/>
      <c r="N26" s="12"/>
    </row>
    <row r="27" spans="2:14" ht="15.5" x14ac:dyDescent="0.35">
      <c r="B27" s="334"/>
      <c r="C27" s="159" t="s">
        <v>39</v>
      </c>
      <c r="D27" s="155">
        <v>50</v>
      </c>
      <c r="E27" s="129">
        <v>438</v>
      </c>
      <c r="F27" s="129">
        <v>66</v>
      </c>
      <c r="G27" s="129">
        <v>180</v>
      </c>
      <c r="H27" s="129">
        <v>140</v>
      </c>
      <c r="I27" s="129">
        <v>51</v>
      </c>
      <c r="J27" s="129">
        <v>65</v>
      </c>
      <c r="K27" s="156">
        <v>7</v>
      </c>
      <c r="L27" s="127">
        <f t="shared" si="1"/>
        <v>997</v>
      </c>
    </row>
    <row r="28" spans="2:14" ht="15.5" x14ac:dyDescent="0.35">
      <c r="B28" s="331"/>
      <c r="C28" s="159" t="s">
        <v>40</v>
      </c>
      <c r="D28" s="155">
        <v>48</v>
      </c>
      <c r="E28" s="129">
        <v>454</v>
      </c>
      <c r="F28" s="129">
        <v>61</v>
      </c>
      <c r="G28" s="129">
        <v>180</v>
      </c>
      <c r="H28" s="129">
        <v>141</v>
      </c>
      <c r="I28" s="129">
        <v>60</v>
      </c>
      <c r="J28" s="129">
        <v>71</v>
      </c>
      <c r="K28" s="156">
        <v>12</v>
      </c>
      <c r="L28" s="127">
        <f t="shared" si="1"/>
        <v>1027</v>
      </c>
      <c r="M28" s="12"/>
      <c r="N28" s="12"/>
    </row>
    <row r="29" spans="2:14" ht="15.5" x14ac:dyDescent="0.35">
      <c r="B29" s="332"/>
      <c r="C29" s="166" t="s">
        <v>41</v>
      </c>
      <c r="D29" s="174">
        <v>55</v>
      </c>
      <c r="E29" s="175">
        <v>489</v>
      </c>
      <c r="F29" s="175">
        <v>61</v>
      </c>
      <c r="G29" s="175">
        <v>207</v>
      </c>
      <c r="H29" s="175">
        <v>167</v>
      </c>
      <c r="I29" s="175">
        <v>63</v>
      </c>
      <c r="J29" s="175">
        <v>76</v>
      </c>
      <c r="K29" s="176">
        <v>13</v>
      </c>
      <c r="L29" s="173">
        <f t="shared" si="1"/>
        <v>1131</v>
      </c>
      <c r="M29" s="231"/>
      <c r="N29" s="12"/>
    </row>
    <row r="30" spans="2:14" ht="15.5" x14ac:dyDescent="0.35">
      <c r="B30" s="333">
        <v>2018</v>
      </c>
      <c r="C30" s="237" t="s">
        <v>38</v>
      </c>
      <c r="D30" s="240">
        <v>57</v>
      </c>
      <c r="E30" s="241">
        <v>566</v>
      </c>
      <c r="F30" s="241">
        <v>72</v>
      </c>
      <c r="G30" s="241">
        <v>205</v>
      </c>
      <c r="H30" s="241">
        <v>195</v>
      </c>
      <c r="I30" s="241">
        <v>58</v>
      </c>
      <c r="J30" s="241">
        <v>82</v>
      </c>
      <c r="K30" s="242">
        <v>14</v>
      </c>
      <c r="L30" s="247">
        <f t="shared" si="1"/>
        <v>1249</v>
      </c>
      <c r="M30" s="231"/>
      <c r="N30" s="12"/>
    </row>
    <row r="31" spans="2:14" ht="15.5" x14ac:dyDescent="0.35">
      <c r="B31" s="331"/>
      <c r="C31" s="121" t="s">
        <v>39</v>
      </c>
      <c r="D31" s="155">
        <v>51</v>
      </c>
      <c r="E31" s="129">
        <v>613</v>
      </c>
      <c r="F31" s="129">
        <v>77</v>
      </c>
      <c r="G31" s="129">
        <v>206</v>
      </c>
      <c r="H31" s="129">
        <v>218</v>
      </c>
      <c r="I31" s="129">
        <v>69</v>
      </c>
      <c r="J31" s="129">
        <v>81</v>
      </c>
      <c r="K31" s="129">
        <v>14</v>
      </c>
      <c r="L31" s="127">
        <f t="shared" si="1"/>
        <v>1329</v>
      </c>
      <c r="M31" s="111"/>
      <c r="N31" s="12"/>
    </row>
    <row r="32" spans="2:14" ht="15.5" x14ac:dyDescent="0.35">
      <c r="B32" s="331"/>
      <c r="C32" s="121" t="s">
        <v>40</v>
      </c>
      <c r="D32" s="155">
        <v>54</v>
      </c>
      <c r="E32" s="129">
        <v>575</v>
      </c>
      <c r="F32" s="129">
        <v>74</v>
      </c>
      <c r="G32" s="129">
        <v>228</v>
      </c>
      <c r="H32" s="129">
        <v>214</v>
      </c>
      <c r="I32" s="129">
        <v>51</v>
      </c>
      <c r="J32" s="129">
        <v>89</v>
      </c>
      <c r="K32" s="129">
        <v>15</v>
      </c>
      <c r="L32" s="127">
        <f t="shared" si="1"/>
        <v>1300</v>
      </c>
      <c r="M32" s="111"/>
      <c r="N32" s="12"/>
    </row>
    <row r="33" spans="2:14" ht="15.5" x14ac:dyDescent="0.35">
      <c r="B33" s="332"/>
      <c r="C33" s="166" t="s">
        <v>41</v>
      </c>
      <c r="D33" s="174">
        <v>65</v>
      </c>
      <c r="E33" s="175">
        <v>564</v>
      </c>
      <c r="F33" s="175">
        <v>79</v>
      </c>
      <c r="G33" s="175">
        <v>237</v>
      </c>
      <c r="H33" s="175">
        <v>214</v>
      </c>
      <c r="I33" s="175">
        <v>55</v>
      </c>
      <c r="J33" s="175">
        <v>90</v>
      </c>
      <c r="K33" s="175">
        <v>16</v>
      </c>
      <c r="L33" s="173">
        <f t="shared" si="1"/>
        <v>1320</v>
      </c>
      <c r="M33" s="111"/>
      <c r="N33" s="12"/>
    </row>
    <row r="34" spans="2:14" ht="15.5" x14ac:dyDescent="0.35">
      <c r="B34" s="330">
        <v>2019</v>
      </c>
      <c r="C34" s="207" t="s">
        <v>38</v>
      </c>
      <c r="D34" s="241">
        <v>69</v>
      </c>
      <c r="E34" s="241">
        <v>585</v>
      </c>
      <c r="F34" s="241">
        <v>79</v>
      </c>
      <c r="G34" s="241">
        <v>244</v>
      </c>
      <c r="H34" s="241">
        <v>198</v>
      </c>
      <c r="I34" s="241">
        <v>43</v>
      </c>
      <c r="J34" s="241">
        <v>109</v>
      </c>
      <c r="K34" s="242">
        <v>17</v>
      </c>
      <c r="L34" s="247">
        <f t="shared" si="1"/>
        <v>1344</v>
      </c>
      <c r="M34" s="111"/>
      <c r="N34" s="12"/>
    </row>
    <row r="35" spans="2:14" ht="15.5" x14ac:dyDescent="0.35">
      <c r="B35" s="331"/>
      <c r="C35" s="159" t="s">
        <v>39</v>
      </c>
      <c r="D35" s="129">
        <v>70</v>
      </c>
      <c r="E35" s="129">
        <v>563</v>
      </c>
      <c r="F35" s="129">
        <v>69</v>
      </c>
      <c r="G35" s="129">
        <v>251</v>
      </c>
      <c r="H35" s="129">
        <v>195</v>
      </c>
      <c r="I35" s="129">
        <v>62</v>
      </c>
      <c r="J35" s="129">
        <v>105</v>
      </c>
      <c r="K35" s="156">
        <v>17</v>
      </c>
      <c r="L35" s="126">
        <v>1332</v>
      </c>
      <c r="M35" s="111"/>
      <c r="N35" s="12"/>
    </row>
    <row r="36" spans="2:14" ht="15.5" x14ac:dyDescent="0.35">
      <c r="B36" s="331"/>
      <c r="C36" s="159" t="s">
        <v>40</v>
      </c>
      <c r="D36" s="129">
        <v>70</v>
      </c>
      <c r="E36" s="129">
        <v>587</v>
      </c>
      <c r="F36" s="129">
        <v>67</v>
      </c>
      <c r="G36" s="129">
        <v>262</v>
      </c>
      <c r="H36" s="129">
        <v>200</v>
      </c>
      <c r="I36" s="129">
        <v>37</v>
      </c>
      <c r="J36" s="129">
        <v>94</v>
      </c>
      <c r="K36" s="129">
        <v>18</v>
      </c>
      <c r="L36" s="127">
        <v>1335</v>
      </c>
      <c r="M36" s="111"/>
      <c r="N36" s="12"/>
    </row>
    <row r="37" spans="2:14" ht="15.5" x14ac:dyDescent="0.35">
      <c r="B37" s="331"/>
      <c r="C37" s="159" t="s">
        <v>41</v>
      </c>
      <c r="D37" s="175">
        <v>73</v>
      </c>
      <c r="E37" s="175">
        <v>622</v>
      </c>
      <c r="F37" s="175">
        <v>62</v>
      </c>
      <c r="G37" s="175">
        <v>271</v>
      </c>
      <c r="H37" s="175">
        <v>180</v>
      </c>
      <c r="I37" s="175">
        <v>46</v>
      </c>
      <c r="J37" s="175">
        <v>90</v>
      </c>
      <c r="K37" s="175">
        <v>20</v>
      </c>
      <c r="L37" s="173">
        <v>1364</v>
      </c>
      <c r="M37" s="286"/>
      <c r="N37" s="12"/>
    </row>
    <row r="38" spans="2:14" ht="15.5" x14ac:dyDescent="0.35">
      <c r="B38" s="330">
        <v>2020</v>
      </c>
      <c r="C38" s="207" t="s">
        <v>38</v>
      </c>
      <c r="D38" s="241">
        <v>76</v>
      </c>
      <c r="E38" s="241">
        <v>687</v>
      </c>
      <c r="F38" s="241">
        <v>73</v>
      </c>
      <c r="G38" s="241">
        <v>289</v>
      </c>
      <c r="H38" s="241">
        <v>173</v>
      </c>
      <c r="I38" s="241">
        <v>49</v>
      </c>
      <c r="J38" s="241">
        <v>93</v>
      </c>
      <c r="K38" s="242">
        <v>17</v>
      </c>
      <c r="L38" s="247">
        <v>1457</v>
      </c>
      <c r="M38" s="286"/>
      <c r="N38" s="12"/>
    </row>
    <row r="39" spans="2:14" ht="15.5" x14ac:dyDescent="0.35">
      <c r="B39" s="331"/>
      <c r="C39" s="159" t="s">
        <v>39</v>
      </c>
      <c r="D39" s="129">
        <v>75</v>
      </c>
      <c r="E39" s="129">
        <v>690</v>
      </c>
      <c r="F39" s="129">
        <v>74</v>
      </c>
      <c r="G39" s="129">
        <v>282</v>
      </c>
      <c r="H39" s="129">
        <v>163</v>
      </c>
      <c r="I39" s="129">
        <v>42</v>
      </c>
      <c r="J39" s="129">
        <v>100</v>
      </c>
      <c r="K39" s="156">
        <v>17</v>
      </c>
      <c r="L39" s="126">
        <v>1443</v>
      </c>
      <c r="M39" s="286"/>
    </row>
    <row r="40" spans="2:14" ht="15.5" x14ac:dyDescent="0.35">
      <c r="B40" s="331"/>
      <c r="C40" s="159" t="s">
        <v>40</v>
      </c>
      <c r="D40" s="129">
        <v>74</v>
      </c>
      <c r="E40" s="129">
        <v>741</v>
      </c>
      <c r="F40" s="129">
        <v>98</v>
      </c>
      <c r="G40" s="129">
        <v>299</v>
      </c>
      <c r="H40" s="129">
        <v>199</v>
      </c>
      <c r="I40" s="129">
        <v>47</v>
      </c>
      <c r="J40" s="129">
        <v>95</v>
      </c>
      <c r="K40" s="129">
        <v>23</v>
      </c>
      <c r="L40" s="127">
        <f>SUM(D40:K40)</f>
        <v>1576</v>
      </c>
      <c r="M40" s="286"/>
    </row>
    <row r="41" spans="2:14" ht="15.5" x14ac:dyDescent="0.35">
      <c r="B41" s="331"/>
      <c r="C41" s="159" t="s">
        <v>41</v>
      </c>
      <c r="D41" s="129">
        <v>79</v>
      </c>
      <c r="E41" s="129">
        <v>814</v>
      </c>
      <c r="F41" s="129">
        <v>98</v>
      </c>
      <c r="G41" s="129">
        <v>315</v>
      </c>
      <c r="H41" s="129">
        <v>251</v>
      </c>
      <c r="I41" s="129">
        <v>51</v>
      </c>
      <c r="J41" s="129">
        <v>103</v>
      </c>
      <c r="K41" s="129">
        <v>29</v>
      </c>
      <c r="L41" s="127">
        <f>SUM(D41:K41)</f>
        <v>1740</v>
      </c>
      <c r="M41" s="286"/>
    </row>
    <row r="42" spans="2:14" ht="15.5" x14ac:dyDescent="0.35">
      <c r="B42" s="330">
        <v>2021</v>
      </c>
      <c r="C42" s="237" t="s">
        <v>38</v>
      </c>
      <c r="D42" s="240">
        <v>85</v>
      </c>
      <c r="E42" s="241">
        <v>809</v>
      </c>
      <c r="F42" s="241">
        <v>101</v>
      </c>
      <c r="G42" s="241">
        <v>329</v>
      </c>
      <c r="H42" s="241">
        <v>310</v>
      </c>
      <c r="I42" s="241">
        <v>37</v>
      </c>
      <c r="J42" s="241">
        <v>92</v>
      </c>
      <c r="K42" s="241">
        <v>30</v>
      </c>
      <c r="L42" s="247">
        <f>SUM(D42:K42)</f>
        <v>1793</v>
      </c>
      <c r="M42" s="286"/>
    </row>
    <row r="43" spans="2:14" ht="15.5" x14ac:dyDescent="0.35">
      <c r="B43" s="331"/>
      <c r="C43" s="121" t="s">
        <v>39</v>
      </c>
      <c r="D43" s="155">
        <v>78</v>
      </c>
      <c r="E43" s="129">
        <v>845</v>
      </c>
      <c r="F43" s="129">
        <v>124</v>
      </c>
      <c r="G43" s="129">
        <v>337</v>
      </c>
      <c r="H43" s="129">
        <v>309</v>
      </c>
      <c r="I43" s="129">
        <v>57</v>
      </c>
      <c r="J43" s="129">
        <v>87</v>
      </c>
      <c r="K43" s="129">
        <v>20</v>
      </c>
      <c r="L43" s="127">
        <f>SUM(D43:K43)</f>
        <v>1857</v>
      </c>
      <c r="M43" s="304"/>
      <c r="N43" s="279"/>
    </row>
    <row r="44" spans="2:14" ht="15.5" x14ac:dyDescent="0.35">
      <c r="B44" s="332"/>
      <c r="C44" s="166" t="s">
        <v>40</v>
      </c>
      <c r="D44" s="174">
        <v>74</v>
      </c>
      <c r="E44" s="175">
        <v>899</v>
      </c>
      <c r="F44" s="175">
        <v>142</v>
      </c>
      <c r="G44" s="175">
        <v>361</v>
      </c>
      <c r="H44" s="175">
        <v>326</v>
      </c>
      <c r="I44" s="175">
        <v>51</v>
      </c>
      <c r="J44" s="175">
        <v>84</v>
      </c>
      <c r="K44" s="175">
        <v>28</v>
      </c>
      <c r="L44" s="173">
        <v>1965</v>
      </c>
      <c r="M44" s="286"/>
      <c r="N44" s="12"/>
    </row>
    <row r="45" spans="2:14" ht="73.5" customHeight="1" x14ac:dyDescent="0.35">
      <c r="B45" s="336" t="s">
        <v>111</v>
      </c>
      <c r="C45" s="336"/>
      <c r="D45" s="336"/>
      <c r="E45" s="336"/>
      <c r="F45" s="336"/>
      <c r="G45" s="336"/>
      <c r="H45" s="336"/>
      <c r="I45" s="336"/>
      <c r="J45" s="336"/>
      <c r="K45" s="336"/>
      <c r="L45" s="336"/>
      <c r="M45" s="279"/>
    </row>
  </sheetData>
  <mergeCells count="13">
    <mergeCell ref="B45:L45"/>
    <mergeCell ref="L4:L5"/>
    <mergeCell ref="B18:B21"/>
    <mergeCell ref="B6:B9"/>
    <mergeCell ref="B10:B13"/>
    <mergeCell ref="B14:B17"/>
    <mergeCell ref="D4:K4"/>
    <mergeCell ref="B22:B25"/>
    <mergeCell ref="B26:B29"/>
    <mergeCell ref="B30:B33"/>
    <mergeCell ref="B34:B37"/>
    <mergeCell ref="B38:B41"/>
    <mergeCell ref="B42:B44"/>
  </mergeCells>
  <hyperlinks>
    <hyperlink ref="A1" location="Index!A1" display="Return to index"/>
  </hyperlink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topLeftCell="A6" workbookViewId="0">
      <pane ySplit="1" topLeftCell="A32" activePane="bottomLeft" state="frozen"/>
      <selection activeCell="A6" sqref="A6"/>
      <selection pane="bottomLeft" activeCell="C54" sqref="C54"/>
    </sheetView>
  </sheetViews>
  <sheetFormatPr defaultColWidth="9.1796875" defaultRowHeight="14.5" x14ac:dyDescent="0.35"/>
  <cols>
    <col min="1" max="1" width="9.1796875" style="2"/>
    <col min="2" max="2" width="8.54296875" style="2" customWidth="1"/>
    <col min="3" max="3" width="10" style="2" customWidth="1"/>
    <col min="4" max="7" width="15" style="2" customWidth="1"/>
    <col min="8" max="16384" width="9.1796875" style="2"/>
  </cols>
  <sheetData>
    <row r="1" spans="1:7" x14ac:dyDescent="0.35">
      <c r="A1" s="1" t="s">
        <v>94</v>
      </c>
    </row>
    <row r="2" spans="1:7" ht="18.5" x14ac:dyDescent="0.45">
      <c r="B2" s="30" t="s">
        <v>85</v>
      </c>
      <c r="C2" s="84"/>
    </row>
    <row r="4" spans="1:7" ht="24" customHeight="1" x14ac:dyDescent="0.35">
      <c r="B4" s="339" t="s">
        <v>61</v>
      </c>
      <c r="C4" s="340"/>
      <c r="D4" s="340"/>
      <c r="E4" s="340"/>
      <c r="F4" s="340"/>
      <c r="G4" s="341"/>
    </row>
    <row r="5" spans="1:7" ht="47.25" customHeight="1" x14ac:dyDescent="0.35">
      <c r="B5" s="337" t="s">
        <v>28</v>
      </c>
      <c r="C5" s="312"/>
      <c r="D5" s="312" t="s">
        <v>45</v>
      </c>
      <c r="E5" s="306" t="s">
        <v>46</v>
      </c>
      <c r="F5" s="306" t="s">
        <v>47</v>
      </c>
      <c r="G5" s="306" t="s">
        <v>48</v>
      </c>
    </row>
    <row r="6" spans="1:7" ht="35.15" customHeight="1" x14ac:dyDescent="0.35">
      <c r="B6" s="85" t="s">
        <v>3</v>
      </c>
      <c r="C6" s="86" t="s">
        <v>4</v>
      </c>
      <c r="D6" s="314"/>
      <c r="E6" s="308"/>
      <c r="F6" s="308"/>
      <c r="G6" s="308"/>
    </row>
    <row r="7" spans="1:7" ht="15.5" x14ac:dyDescent="0.35">
      <c r="B7" s="323">
        <v>2012</v>
      </c>
      <c r="C7" s="35" t="s">
        <v>38</v>
      </c>
      <c r="D7" s="87">
        <v>3.4</v>
      </c>
      <c r="E7" s="88">
        <v>2.9</v>
      </c>
      <c r="F7" s="89">
        <v>6.3</v>
      </c>
      <c r="G7" s="90">
        <v>2.8</v>
      </c>
    </row>
    <row r="8" spans="1:7" ht="15.5" x14ac:dyDescent="0.35">
      <c r="B8" s="315"/>
      <c r="C8" s="42" t="s">
        <v>39</v>
      </c>
      <c r="D8" s="91">
        <v>3.4</v>
      </c>
      <c r="E8" s="92">
        <v>3</v>
      </c>
      <c r="F8" s="93">
        <v>6.4</v>
      </c>
      <c r="G8" s="90">
        <v>2.9</v>
      </c>
    </row>
    <row r="9" spans="1:7" ht="15.5" x14ac:dyDescent="0.35">
      <c r="B9" s="315"/>
      <c r="C9" s="49" t="s">
        <v>40</v>
      </c>
      <c r="D9" s="91">
        <v>3.4</v>
      </c>
      <c r="E9" s="92">
        <v>3.2</v>
      </c>
      <c r="F9" s="93">
        <v>6.6</v>
      </c>
      <c r="G9" s="90">
        <v>3</v>
      </c>
    </row>
    <row r="10" spans="1:7" ht="15.5" x14ac:dyDescent="0.35">
      <c r="B10" s="316"/>
      <c r="C10" s="51" t="s">
        <v>41</v>
      </c>
      <c r="D10" s="91">
        <v>3.6</v>
      </c>
      <c r="E10" s="92">
        <v>3.2</v>
      </c>
      <c r="F10" s="93">
        <v>6.8</v>
      </c>
      <c r="G10" s="94">
        <v>3</v>
      </c>
    </row>
    <row r="11" spans="1:7" ht="15.5" x14ac:dyDescent="0.35">
      <c r="B11" s="315">
        <v>2013</v>
      </c>
      <c r="C11" s="24" t="s">
        <v>38</v>
      </c>
      <c r="D11" s="87">
        <v>3.6</v>
      </c>
      <c r="E11" s="88">
        <v>3.3</v>
      </c>
      <c r="F11" s="89">
        <v>6.9</v>
      </c>
      <c r="G11" s="90">
        <v>3.1</v>
      </c>
    </row>
    <row r="12" spans="1:7" ht="15.5" x14ac:dyDescent="0.35">
      <c r="B12" s="315"/>
      <c r="C12" s="26" t="s">
        <v>39</v>
      </c>
      <c r="D12" s="91">
        <v>3.7</v>
      </c>
      <c r="E12" s="92">
        <v>3.3</v>
      </c>
      <c r="F12" s="93">
        <v>7.1</v>
      </c>
      <c r="G12" s="90">
        <v>3.1</v>
      </c>
    </row>
    <row r="13" spans="1:7" ht="15.5" x14ac:dyDescent="0.35">
      <c r="B13" s="315"/>
      <c r="C13" s="27" t="s">
        <v>40</v>
      </c>
      <c r="D13" s="91">
        <v>3.6</v>
      </c>
      <c r="E13" s="92">
        <v>3.2</v>
      </c>
      <c r="F13" s="93">
        <v>6.8</v>
      </c>
      <c r="G13" s="90">
        <v>3</v>
      </c>
    </row>
    <row r="14" spans="1:7" ht="15.5" x14ac:dyDescent="0.35">
      <c r="B14" s="315"/>
      <c r="C14" s="27" t="s">
        <v>41</v>
      </c>
      <c r="D14" s="95">
        <v>3.5</v>
      </c>
      <c r="E14" s="96">
        <v>3.2</v>
      </c>
      <c r="F14" s="97">
        <v>6.7</v>
      </c>
      <c r="G14" s="90">
        <v>3</v>
      </c>
    </row>
    <row r="15" spans="1:7" ht="15.5" x14ac:dyDescent="0.35">
      <c r="B15" s="323">
        <v>2014</v>
      </c>
      <c r="C15" s="35" t="s">
        <v>38</v>
      </c>
      <c r="D15" s="91">
        <v>3.4</v>
      </c>
      <c r="E15" s="92">
        <v>3.2</v>
      </c>
      <c r="F15" s="93">
        <v>6.6</v>
      </c>
      <c r="G15" s="98">
        <v>2.9</v>
      </c>
    </row>
    <row r="16" spans="1:7" ht="15.5" x14ac:dyDescent="0.35">
      <c r="B16" s="315"/>
      <c r="C16" s="42" t="s">
        <v>39</v>
      </c>
      <c r="D16" s="91">
        <v>3.3</v>
      </c>
      <c r="E16" s="92">
        <v>3.4</v>
      </c>
      <c r="F16" s="93">
        <v>6.7</v>
      </c>
      <c r="G16" s="90">
        <v>3</v>
      </c>
    </row>
    <row r="17" spans="2:7" ht="15.5" x14ac:dyDescent="0.35">
      <c r="B17" s="315"/>
      <c r="C17" s="49" t="s">
        <v>40</v>
      </c>
      <c r="D17" s="91">
        <v>3.4</v>
      </c>
      <c r="E17" s="92">
        <v>3.5</v>
      </c>
      <c r="F17" s="93">
        <v>6.9</v>
      </c>
      <c r="G17" s="90">
        <v>3.1</v>
      </c>
    </row>
    <row r="18" spans="2:7" ht="15.5" x14ac:dyDescent="0.35">
      <c r="B18" s="316"/>
      <c r="C18" s="51" t="s">
        <v>41</v>
      </c>
      <c r="D18" s="91">
        <v>3.5</v>
      </c>
      <c r="E18" s="92">
        <v>3.5</v>
      </c>
      <c r="F18" s="93">
        <v>7</v>
      </c>
      <c r="G18" s="94">
        <v>3.1</v>
      </c>
    </row>
    <row r="19" spans="2:7" ht="15.5" x14ac:dyDescent="0.35">
      <c r="B19" s="315">
        <v>2015</v>
      </c>
      <c r="C19" s="24" t="s">
        <v>38</v>
      </c>
      <c r="D19" s="87">
        <v>3.7</v>
      </c>
      <c r="E19" s="88">
        <v>3.4</v>
      </c>
      <c r="F19" s="89">
        <v>7.1</v>
      </c>
      <c r="G19" s="90">
        <v>3.2</v>
      </c>
    </row>
    <row r="20" spans="2:7" ht="15.5" x14ac:dyDescent="0.35">
      <c r="B20" s="315"/>
      <c r="C20" s="26" t="s">
        <v>39</v>
      </c>
      <c r="D20" s="91">
        <v>3.8</v>
      </c>
      <c r="E20" s="92">
        <v>3.5</v>
      </c>
      <c r="F20" s="93">
        <v>7.2</v>
      </c>
      <c r="G20" s="90">
        <v>3.2</v>
      </c>
    </row>
    <row r="21" spans="2:7" ht="15.5" x14ac:dyDescent="0.35">
      <c r="B21" s="315"/>
      <c r="C21" s="27" t="s">
        <v>40</v>
      </c>
      <c r="D21" s="91">
        <v>3.8</v>
      </c>
      <c r="E21" s="92">
        <v>3.6</v>
      </c>
      <c r="F21" s="93">
        <v>7.4</v>
      </c>
      <c r="G21" s="90">
        <v>3.3</v>
      </c>
    </row>
    <row r="22" spans="2:7" ht="15.5" x14ac:dyDescent="0.35">
      <c r="B22" s="315"/>
      <c r="C22" s="27" t="s">
        <v>41</v>
      </c>
      <c r="D22" s="91">
        <v>3.7</v>
      </c>
      <c r="E22" s="92">
        <v>3.6</v>
      </c>
      <c r="F22" s="93">
        <v>7.4</v>
      </c>
      <c r="G22" s="90">
        <v>3.3</v>
      </c>
    </row>
    <row r="23" spans="2:7" ht="15.5" x14ac:dyDescent="0.35">
      <c r="B23" s="323">
        <v>2016</v>
      </c>
      <c r="C23" s="114" t="s">
        <v>38</v>
      </c>
      <c r="D23" s="89">
        <v>3.7</v>
      </c>
      <c r="E23" s="89">
        <v>3.5</v>
      </c>
      <c r="F23" s="89">
        <v>7.2</v>
      </c>
      <c r="G23" s="98">
        <v>3.2</v>
      </c>
    </row>
    <row r="24" spans="2:7" ht="15.5" x14ac:dyDescent="0.35">
      <c r="B24" s="331"/>
      <c r="C24" s="121" t="s">
        <v>39</v>
      </c>
      <c r="D24" s="132">
        <v>3.7</v>
      </c>
      <c r="E24" s="132">
        <v>3.6</v>
      </c>
      <c r="F24" s="132">
        <v>7.3</v>
      </c>
      <c r="G24" s="133">
        <v>3.2</v>
      </c>
    </row>
    <row r="25" spans="2:7" ht="15.5" x14ac:dyDescent="0.35">
      <c r="B25" s="331"/>
      <c r="C25" s="121" t="s">
        <v>40</v>
      </c>
      <c r="D25" s="157">
        <v>3.7</v>
      </c>
      <c r="E25" s="157">
        <v>3.5</v>
      </c>
      <c r="F25" s="157">
        <v>7.3</v>
      </c>
      <c r="G25" s="158">
        <v>3.2</v>
      </c>
    </row>
    <row r="26" spans="2:7" ht="15.5" x14ac:dyDescent="0.35">
      <c r="B26" s="332"/>
      <c r="C26" s="166" t="s">
        <v>41</v>
      </c>
      <c r="D26" s="177">
        <v>3.9</v>
      </c>
      <c r="E26" s="177">
        <v>3.6</v>
      </c>
      <c r="F26" s="177">
        <v>7.4</v>
      </c>
      <c r="G26" s="178">
        <v>3.3</v>
      </c>
    </row>
    <row r="27" spans="2:7" ht="15.5" x14ac:dyDescent="0.35">
      <c r="B27" s="333">
        <v>2017</v>
      </c>
      <c r="C27" s="207" t="s">
        <v>38</v>
      </c>
      <c r="D27" s="157">
        <v>3.9</v>
      </c>
      <c r="E27" s="157">
        <v>3.5</v>
      </c>
      <c r="F27" s="157">
        <v>7.4</v>
      </c>
      <c r="G27" s="158">
        <v>3.3</v>
      </c>
    </row>
    <row r="28" spans="2:7" ht="15.5" x14ac:dyDescent="0.35">
      <c r="B28" s="334"/>
      <c r="C28" s="159" t="s">
        <v>39</v>
      </c>
      <c r="D28" s="157">
        <v>3.9</v>
      </c>
      <c r="E28" s="157">
        <v>3.3</v>
      </c>
      <c r="F28" s="157">
        <v>7.2</v>
      </c>
      <c r="G28" s="158">
        <v>3.2</v>
      </c>
    </row>
    <row r="29" spans="2:7" ht="15.5" x14ac:dyDescent="0.35">
      <c r="B29" s="334"/>
      <c r="C29" s="121" t="s">
        <v>40</v>
      </c>
      <c r="D29" s="157">
        <v>3.8</v>
      </c>
      <c r="E29" s="157">
        <v>3.5</v>
      </c>
      <c r="F29" s="157">
        <v>7.3</v>
      </c>
      <c r="G29" s="158">
        <v>3.3</v>
      </c>
    </row>
    <row r="30" spans="2:7" ht="15.5" x14ac:dyDescent="0.35">
      <c r="B30" s="335"/>
      <c r="C30" s="166" t="s">
        <v>41</v>
      </c>
      <c r="D30" s="177">
        <v>3.9</v>
      </c>
      <c r="E30" s="177">
        <v>3.5</v>
      </c>
      <c r="F30" s="177">
        <v>7.4</v>
      </c>
      <c r="G30" s="178">
        <v>3.3</v>
      </c>
    </row>
    <row r="31" spans="2:7" ht="15.5" x14ac:dyDescent="0.35">
      <c r="B31" s="333">
        <v>2018</v>
      </c>
      <c r="C31" s="237" t="s">
        <v>38</v>
      </c>
      <c r="D31" s="243">
        <v>3.9</v>
      </c>
      <c r="E31" s="241">
        <v>3.6</v>
      </c>
      <c r="F31" s="243">
        <v>7.6</v>
      </c>
      <c r="G31" s="259">
        <v>3.4</v>
      </c>
    </row>
    <row r="32" spans="2:7" ht="15.5" x14ac:dyDescent="0.35">
      <c r="B32" s="331"/>
      <c r="C32" s="121" t="s">
        <v>39</v>
      </c>
      <c r="D32" s="157">
        <v>3.9</v>
      </c>
      <c r="E32" s="129">
        <v>3.9</v>
      </c>
      <c r="F32" s="157">
        <v>7.8</v>
      </c>
      <c r="G32" s="260">
        <v>3.5</v>
      </c>
    </row>
    <row r="33" spans="2:7" ht="15.5" x14ac:dyDescent="0.35">
      <c r="B33" s="331"/>
      <c r="C33" s="121" t="s">
        <v>40</v>
      </c>
      <c r="D33" s="258">
        <v>4</v>
      </c>
      <c r="E33" s="129">
        <v>3.8</v>
      </c>
      <c r="F33" s="157">
        <v>7.8</v>
      </c>
      <c r="G33" s="260">
        <v>3.5</v>
      </c>
    </row>
    <row r="34" spans="2:7" ht="15.5" x14ac:dyDescent="0.35">
      <c r="B34" s="332"/>
      <c r="C34" s="166" t="s">
        <v>41</v>
      </c>
      <c r="D34" s="263">
        <v>4</v>
      </c>
      <c r="E34" s="175">
        <v>3.7</v>
      </c>
      <c r="F34" s="177">
        <v>7.7</v>
      </c>
      <c r="G34" s="264">
        <v>3.4</v>
      </c>
    </row>
    <row r="35" spans="2:7" ht="15.5" x14ac:dyDescent="0.35">
      <c r="B35" s="338">
        <v>2019</v>
      </c>
      <c r="C35" s="237" t="s">
        <v>38</v>
      </c>
      <c r="D35" s="272">
        <v>4</v>
      </c>
      <c r="E35" s="241">
        <v>3.6</v>
      </c>
      <c r="F35" s="243">
        <v>7.6</v>
      </c>
      <c r="G35" s="273">
        <v>3.4</v>
      </c>
    </row>
    <row r="36" spans="2:7" ht="15.5" x14ac:dyDescent="0.35">
      <c r="B36" s="331"/>
      <c r="C36" s="121" t="s">
        <v>39</v>
      </c>
      <c r="D36" s="258">
        <v>4.0999999999999996</v>
      </c>
      <c r="E36" s="129">
        <v>3.6</v>
      </c>
      <c r="F36" s="157">
        <v>7.7</v>
      </c>
      <c r="G36" s="158">
        <v>3.4</v>
      </c>
    </row>
    <row r="37" spans="2:7" ht="15.5" x14ac:dyDescent="0.35">
      <c r="B37" s="331"/>
      <c r="C37" s="121" t="s">
        <v>40</v>
      </c>
      <c r="D37" s="258">
        <v>4.0999999999999996</v>
      </c>
      <c r="E37" s="129">
        <v>3.8</v>
      </c>
      <c r="F37" s="157">
        <v>7.9</v>
      </c>
      <c r="G37" s="260">
        <v>3.5</v>
      </c>
    </row>
    <row r="38" spans="2:7" ht="15.5" x14ac:dyDescent="0.35">
      <c r="B38" s="331"/>
      <c r="C38" s="121" t="s">
        <v>41</v>
      </c>
      <c r="D38" s="263">
        <v>4.0999999999999996</v>
      </c>
      <c r="E38" s="263">
        <v>4</v>
      </c>
      <c r="F38" s="263">
        <v>8</v>
      </c>
      <c r="G38" s="264">
        <v>3.6</v>
      </c>
    </row>
    <row r="39" spans="2:7" ht="15.5" x14ac:dyDescent="0.35">
      <c r="B39" s="338">
        <v>2020</v>
      </c>
      <c r="C39" s="237" t="s">
        <v>38</v>
      </c>
      <c r="D39" s="272">
        <v>4.0999999999999996</v>
      </c>
      <c r="E39" s="241">
        <v>4</v>
      </c>
      <c r="F39" s="243">
        <v>8.1</v>
      </c>
      <c r="G39" s="273">
        <v>3.6</v>
      </c>
    </row>
    <row r="40" spans="2:7" ht="15.5" x14ac:dyDescent="0.35">
      <c r="B40" s="331"/>
      <c r="C40" s="121" t="s">
        <v>39</v>
      </c>
      <c r="D40" s="258">
        <v>3.6</v>
      </c>
      <c r="E40" s="129">
        <v>3.7</v>
      </c>
      <c r="F40" s="157">
        <v>7.4</v>
      </c>
      <c r="G40" s="158">
        <v>3.3</v>
      </c>
    </row>
    <row r="41" spans="2:7" ht="15.5" x14ac:dyDescent="0.35">
      <c r="B41" s="331"/>
      <c r="C41" s="121" t="s">
        <v>40</v>
      </c>
      <c r="D41" s="258">
        <v>3.2</v>
      </c>
      <c r="E41" s="129">
        <v>3.6</v>
      </c>
      <c r="F41" s="157">
        <v>6.8</v>
      </c>
      <c r="G41" s="260">
        <v>3</v>
      </c>
    </row>
    <row r="42" spans="2:7" ht="15.5" x14ac:dyDescent="0.35">
      <c r="B42" s="331"/>
      <c r="C42" s="121" t="s">
        <v>41</v>
      </c>
      <c r="D42" s="258">
        <v>2.7</v>
      </c>
      <c r="E42" s="258">
        <v>3.3</v>
      </c>
      <c r="F42" s="258">
        <v>6</v>
      </c>
      <c r="G42" s="281">
        <v>2.6725416000000002</v>
      </c>
    </row>
    <row r="43" spans="2:7" ht="15.5" x14ac:dyDescent="0.35">
      <c r="B43" s="330">
        <v>2021</v>
      </c>
      <c r="C43" s="237" t="s">
        <v>38</v>
      </c>
      <c r="D43" s="272">
        <v>2.2000000000000002</v>
      </c>
      <c r="E43" s="282">
        <v>3.1</v>
      </c>
      <c r="F43" s="272">
        <v>5.3</v>
      </c>
      <c r="G43" s="283">
        <v>2.3661227999999999</v>
      </c>
    </row>
    <row r="44" spans="2:7" ht="15.5" x14ac:dyDescent="0.35">
      <c r="B44" s="331"/>
      <c r="C44" s="121" t="s">
        <v>39</v>
      </c>
      <c r="D44" s="258">
        <v>2.4</v>
      </c>
      <c r="E44" s="291">
        <v>3</v>
      </c>
      <c r="F44" s="258">
        <v>5.4</v>
      </c>
      <c r="G44" s="281">
        <v>2.4043633999999998</v>
      </c>
    </row>
    <row r="45" spans="2:7" ht="15.5" x14ac:dyDescent="0.35">
      <c r="B45" s="332"/>
      <c r="C45" s="166" t="s">
        <v>40</v>
      </c>
      <c r="D45" s="263">
        <v>2.8</v>
      </c>
      <c r="E45" s="284">
        <v>3.2</v>
      </c>
      <c r="F45" s="263">
        <v>5.9</v>
      </c>
      <c r="G45" s="277">
        <v>2.6211367999999999</v>
      </c>
    </row>
    <row r="46" spans="2:7" ht="30" customHeight="1" x14ac:dyDescent="0.35">
      <c r="B46" s="336" t="s">
        <v>32</v>
      </c>
      <c r="C46" s="336"/>
      <c r="D46" s="336"/>
      <c r="E46" s="336"/>
      <c r="F46" s="336"/>
      <c r="G46" s="336"/>
    </row>
    <row r="47" spans="2:7" ht="30" customHeight="1" x14ac:dyDescent="0.35">
      <c r="B47" s="336" t="s">
        <v>81</v>
      </c>
      <c r="C47" s="336"/>
      <c r="D47" s="336"/>
      <c r="E47" s="336"/>
      <c r="F47" s="336"/>
      <c r="G47" s="336"/>
    </row>
    <row r="48" spans="2:7" ht="30" customHeight="1" x14ac:dyDescent="0.35">
      <c r="B48" s="336" t="s">
        <v>105</v>
      </c>
      <c r="C48" s="336"/>
      <c r="D48" s="336"/>
      <c r="E48" s="336"/>
      <c r="F48" s="336"/>
      <c r="G48" s="336"/>
    </row>
    <row r="49" spans="2:7" ht="30" customHeight="1" x14ac:dyDescent="0.35">
      <c r="B49" s="322" t="s">
        <v>106</v>
      </c>
      <c r="C49" s="322"/>
      <c r="D49" s="322"/>
      <c r="E49" s="322"/>
      <c r="F49" s="322"/>
      <c r="G49" s="322"/>
    </row>
    <row r="50" spans="2:7" ht="30.75" customHeight="1" x14ac:dyDescent="0.35">
      <c r="B50" s="322" t="s">
        <v>79</v>
      </c>
      <c r="C50" s="322"/>
      <c r="D50" s="322"/>
      <c r="E50" s="322"/>
      <c r="F50" s="322"/>
      <c r="G50" s="322"/>
    </row>
    <row r="51" spans="2:7" ht="46.5" customHeight="1" x14ac:dyDescent="0.35">
      <c r="B51" s="322" t="s">
        <v>80</v>
      </c>
      <c r="C51" s="322"/>
      <c r="D51" s="322"/>
      <c r="E51" s="322"/>
      <c r="F51" s="322"/>
      <c r="G51" s="322"/>
    </row>
    <row r="52" spans="2:7" x14ac:dyDescent="0.35">
      <c r="B52" s="99"/>
    </row>
  </sheetData>
  <mergeCells count="22">
    <mergeCell ref="B4:G4"/>
    <mergeCell ref="B46:G46"/>
    <mergeCell ref="B47:G47"/>
    <mergeCell ref="B48:G48"/>
    <mergeCell ref="B49:G49"/>
    <mergeCell ref="B23:B26"/>
    <mergeCell ref="B27:B30"/>
    <mergeCell ref="B31:B34"/>
    <mergeCell ref="B35:B38"/>
    <mergeCell ref="B43:B45"/>
    <mergeCell ref="B50:G50"/>
    <mergeCell ref="B51:G51"/>
    <mergeCell ref="G5:G6"/>
    <mergeCell ref="B7:B10"/>
    <mergeCell ref="B11:B14"/>
    <mergeCell ref="B15:B18"/>
    <mergeCell ref="B19:B22"/>
    <mergeCell ref="B5:C5"/>
    <mergeCell ref="D5:D6"/>
    <mergeCell ref="E5:E6"/>
    <mergeCell ref="F5:F6"/>
    <mergeCell ref="B39:B42"/>
  </mergeCells>
  <hyperlinks>
    <hyperlink ref="A1" location="Index!A1" display="Return to index"/>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pane ySplit="6" topLeftCell="A36" activePane="bottomLeft" state="frozen"/>
      <selection pane="bottomLeft" activeCell="U44" sqref="U44"/>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 style="2" customWidth="1"/>
    <col min="6" max="6" width="7.81640625" style="2" customWidth="1"/>
    <col min="7" max="7" width="6" style="2" customWidth="1"/>
    <col min="8" max="8" width="7.81640625" style="2" customWidth="1"/>
    <col min="9" max="9" width="6" style="2" customWidth="1"/>
    <col min="10" max="10" width="7.81640625" style="2" customWidth="1"/>
    <col min="11" max="11" width="6" style="2" customWidth="1"/>
    <col min="12" max="12" width="7.81640625" style="2" customWidth="1"/>
    <col min="13" max="13" width="6" style="2" customWidth="1"/>
    <col min="14" max="14" width="7.81640625" style="2" customWidth="1"/>
    <col min="15" max="15" width="6" style="2" customWidth="1"/>
    <col min="16" max="16" width="7.81640625" style="2" customWidth="1"/>
    <col min="17" max="17" width="6" style="2" customWidth="1"/>
    <col min="18" max="18" width="10" style="2" customWidth="1"/>
    <col min="19" max="16384" width="9.1796875" style="2"/>
  </cols>
  <sheetData>
    <row r="1" spans="1:20" x14ac:dyDescent="0.35">
      <c r="A1" s="1" t="s">
        <v>94</v>
      </c>
    </row>
    <row r="2" spans="1:20" ht="18.5" x14ac:dyDescent="0.45">
      <c r="B2" s="3" t="s">
        <v>86</v>
      </c>
    </row>
    <row r="4" spans="1:20" ht="18.75" customHeight="1" x14ac:dyDescent="0.35">
      <c r="B4" s="309" t="s">
        <v>3</v>
      </c>
      <c r="C4" s="312" t="s">
        <v>67</v>
      </c>
      <c r="D4" s="342" t="s">
        <v>42</v>
      </c>
      <c r="E4" s="344"/>
      <c r="F4" s="344"/>
      <c r="G4" s="344"/>
      <c r="H4" s="344"/>
      <c r="I4" s="344"/>
      <c r="J4" s="344"/>
      <c r="K4" s="344"/>
      <c r="L4" s="344"/>
      <c r="M4" s="344"/>
      <c r="N4" s="344"/>
      <c r="O4" s="344"/>
      <c r="P4" s="344"/>
      <c r="Q4" s="343"/>
      <c r="R4" s="306" t="s">
        <v>59</v>
      </c>
    </row>
    <row r="5" spans="1:20" ht="26.25" customHeight="1" x14ac:dyDescent="0.35">
      <c r="B5" s="310"/>
      <c r="C5" s="313"/>
      <c r="D5" s="342" t="s">
        <v>18</v>
      </c>
      <c r="E5" s="343"/>
      <c r="F5" s="339" t="s">
        <v>19</v>
      </c>
      <c r="G5" s="341"/>
      <c r="H5" s="340" t="s">
        <v>5</v>
      </c>
      <c r="I5" s="340"/>
      <c r="J5" s="339" t="s">
        <v>6</v>
      </c>
      <c r="K5" s="341"/>
      <c r="L5" s="339" t="s">
        <v>7</v>
      </c>
      <c r="M5" s="341"/>
      <c r="N5" s="339" t="s">
        <v>20</v>
      </c>
      <c r="O5" s="341"/>
      <c r="P5" s="340" t="s">
        <v>21</v>
      </c>
      <c r="Q5" s="341"/>
      <c r="R5" s="307"/>
    </row>
    <row r="6" spans="1:20" ht="33.75" customHeight="1" x14ac:dyDescent="0.35">
      <c r="B6" s="311"/>
      <c r="C6" s="314"/>
      <c r="D6" s="31" t="s">
        <v>9</v>
      </c>
      <c r="E6" s="77" t="s">
        <v>8</v>
      </c>
      <c r="F6" s="31" t="s">
        <v>9</v>
      </c>
      <c r="G6" s="32" t="s">
        <v>8</v>
      </c>
      <c r="H6" s="33" t="s">
        <v>9</v>
      </c>
      <c r="I6" s="34" t="s">
        <v>8</v>
      </c>
      <c r="J6" s="31" t="s">
        <v>9</v>
      </c>
      <c r="K6" s="32" t="s">
        <v>8</v>
      </c>
      <c r="L6" s="31" t="s">
        <v>9</v>
      </c>
      <c r="M6" s="32" t="s">
        <v>8</v>
      </c>
      <c r="N6" s="31" t="s">
        <v>9</v>
      </c>
      <c r="O6" s="32" t="s">
        <v>8</v>
      </c>
      <c r="P6" s="33" t="s">
        <v>9</v>
      </c>
      <c r="Q6" s="32" t="s">
        <v>8</v>
      </c>
      <c r="R6" s="308"/>
    </row>
    <row r="7" spans="1:20" ht="15.5" x14ac:dyDescent="0.35">
      <c r="B7" s="323">
        <v>2012</v>
      </c>
      <c r="C7" s="24" t="s">
        <v>38</v>
      </c>
      <c r="D7" s="36">
        <v>13</v>
      </c>
      <c r="E7" s="79">
        <v>0.3</v>
      </c>
      <c r="F7" s="40">
        <v>545</v>
      </c>
      <c r="G7" s="118">
        <v>10.5</v>
      </c>
      <c r="H7" s="40">
        <v>1402</v>
      </c>
      <c r="I7" s="79">
        <v>27</v>
      </c>
      <c r="J7" s="40">
        <v>1727</v>
      </c>
      <c r="K7" s="79">
        <v>33.200000000000003</v>
      </c>
      <c r="L7" s="40">
        <v>1247</v>
      </c>
      <c r="M7" s="79">
        <v>24</v>
      </c>
      <c r="N7" s="40">
        <v>234</v>
      </c>
      <c r="O7" s="79">
        <v>4.5</v>
      </c>
      <c r="P7" s="38">
        <v>31</v>
      </c>
      <c r="Q7" s="78">
        <v>0.6</v>
      </c>
      <c r="R7" s="41">
        <f>SUM(D7,F7,H7,J7,L7,N7,P7)</f>
        <v>5199</v>
      </c>
      <c r="T7" s="12"/>
    </row>
    <row r="8" spans="1:20" ht="15.5" x14ac:dyDescent="0.35">
      <c r="B8" s="315"/>
      <c r="C8" s="26" t="s">
        <v>39</v>
      </c>
      <c r="D8" s="43">
        <v>22</v>
      </c>
      <c r="E8" s="44">
        <v>0.4</v>
      </c>
      <c r="F8" s="47">
        <v>518</v>
      </c>
      <c r="G8" s="46">
        <v>10.199999999999999</v>
      </c>
      <c r="H8" s="47">
        <v>1381</v>
      </c>
      <c r="I8" s="44">
        <v>27.2</v>
      </c>
      <c r="J8" s="47">
        <v>1694</v>
      </c>
      <c r="K8" s="44">
        <v>33.299999999999997</v>
      </c>
      <c r="L8" s="47">
        <v>1223</v>
      </c>
      <c r="M8" s="44">
        <v>24.1</v>
      </c>
      <c r="N8" s="47">
        <v>218</v>
      </c>
      <c r="O8" s="44">
        <v>4.3</v>
      </c>
      <c r="P8" s="45">
        <v>28</v>
      </c>
      <c r="Q8" s="80">
        <v>0.6</v>
      </c>
      <c r="R8" s="71">
        <f t="shared" ref="R8:R45" si="0">SUM(D8,F8,H8,J8,L8,N8,P8)</f>
        <v>5084</v>
      </c>
      <c r="T8" s="12"/>
    </row>
    <row r="9" spans="1:20" ht="15.5" x14ac:dyDescent="0.35">
      <c r="B9" s="315"/>
      <c r="C9" s="27" t="s">
        <v>40</v>
      </c>
      <c r="D9" s="43">
        <v>23</v>
      </c>
      <c r="E9" s="44">
        <v>0.5</v>
      </c>
      <c r="F9" s="43">
        <v>505</v>
      </c>
      <c r="G9" s="46">
        <v>10</v>
      </c>
      <c r="H9" s="47">
        <v>1382</v>
      </c>
      <c r="I9" s="44">
        <v>27.4</v>
      </c>
      <c r="J9" s="47">
        <v>1695</v>
      </c>
      <c r="K9" s="44">
        <v>33.6</v>
      </c>
      <c r="L9" s="47">
        <v>1200</v>
      </c>
      <c r="M9" s="44">
        <v>23.8</v>
      </c>
      <c r="N9" s="43">
        <v>206</v>
      </c>
      <c r="O9" s="44">
        <v>4.0999999999999996</v>
      </c>
      <c r="P9" s="73">
        <v>29</v>
      </c>
      <c r="Q9" s="80">
        <v>0.6</v>
      </c>
      <c r="R9" s="71">
        <f t="shared" si="0"/>
        <v>5040</v>
      </c>
      <c r="T9" s="12"/>
    </row>
    <row r="10" spans="1:20" ht="15.5" x14ac:dyDescent="0.35">
      <c r="B10" s="315"/>
      <c r="C10" s="27" t="s">
        <v>41</v>
      </c>
      <c r="D10" s="52">
        <v>32</v>
      </c>
      <c r="E10" s="82">
        <v>0.6</v>
      </c>
      <c r="F10" s="52">
        <v>506</v>
      </c>
      <c r="G10" s="116">
        <v>9.9</v>
      </c>
      <c r="H10" s="56">
        <v>1396</v>
      </c>
      <c r="I10" s="82">
        <v>27.4</v>
      </c>
      <c r="J10" s="56">
        <v>1706</v>
      </c>
      <c r="K10" s="82">
        <v>33.4</v>
      </c>
      <c r="L10" s="56">
        <v>1211</v>
      </c>
      <c r="M10" s="82">
        <v>23.7</v>
      </c>
      <c r="N10" s="52">
        <v>218</v>
      </c>
      <c r="O10" s="82">
        <v>4.3</v>
      </c>
      <c r="P10" s="64">
        <v>32</v>
      </c>
      <c r="Q10" s="81">
        <v>0.6</v>
      </c>
      <c r="R10" s="57">
        <f t="shared" si="0"/>
        <v>5101</v>
      </c>
      <c r="T10" s="12"/>
    </row>
    <row r="11" spans="1:20" ht="15.5" x14ac:dyDescent="0.35">
      <c r="B11" s="323">
        <v>2013</v>
      </c>
      <c r="C11" s="35" t="s">
        <v>38</v>
      </c>
      <c r="D11" s="43">
        <v>37</v>
      </c>
      <c r="E11" s="44">
        <v>0.7</v>
      </c>
      <c r="F11" s="43">
        <v>510</v>
      </c>
      <c r="G11" s="44">
        <v>9.9</v>
      </c>
      <c r="H11" s="45">
        <v>1422</v>
      </c>
      <c r="I11" s="46">
        <v>27.7</v>
      </c>
      <c r="J11" s="47">
        <v>1701</v>
      </c>
      <c r="K11" s="44">
        <v>33.200000000000003</v>
      </c>
      <c r="L11" s="47">
        <v>1202</v>
      </c>
      <c r="M11" s="44">
        <v>23.4</v>
      </c>
      <c r="N11" s="43">
        <v>221</v>
      </c>
      <c r="O11" s="44">
        <v>4.3</v>
      </c>
      <c r="P11" s="73">
        <v>34</v>
      </c>
      <c r="Q11" s="80">
        <v>0.7</v>
      </c>
      <c r="R11" s="71">
        <f t="shared" si="0"/>
        <v>5127</v>
      </c>
      <c r="T11" s="12"/>
    </row>
    <row r="12" spans="1:20" ht="15.5" x14ac:dyDescent="0.35">
      <c r="B12" s="315"/>
      <c r="C12" s="42" t="s">
        <v>39</v>
      </c>
      <c r="D12" s="43">
        <v>48</v>
      </c>
      <c r="E12" s="44">
        <v>0.9</v>
      </c>
      <c r="F12" s="43">
        <v>504</v>
      </c>
      <c r="G12" s="44">
        <v>9.9</v>
      </c>
      <c r="H12" s="45">
        <v>1388</v>
      </c>
      <c r="I12" s="46">
        <v>27.4</v>
      </c>
      <c r="J12" s="47">
        <v>1685</v>
      </c>
      <c r="K12" s="44">
        <v>33.299999999999997</v>
      </c>
      <c r="L12" s="47">
        <v>1195</v>
      </c>
      <c r="M12" s="44">
        <v>23.6</v>
      </c>
      <c r="N12" s="43">
        <v>209</v>
      </c>
      <c r="O12" s="44">
        <v>4.0999999999999996</v>
      </c>
      <c r="P12" s="73">
        <v>38</v>
      </c>
      <c r="Q12" s="80">
        <v>0.7</v>
      </c>
      <c r="R12" s="71">
        <f t="shared" si="0"/>
        <v>5067</v>
      </c>
      <c r="T12" s="12"/>
    </row>
    <row r="13" spans="1:20" ht="15.5" x14ac:dyDescent="0.35">
      <c r="B13" s="315"/>
      <c r="C13" s="49" t="s">
        <v>40</v>
      </c>
      <c r="D13" s="43">
        <v>52</v>
      </c>
      <c r="E13" s="44">
        <v>1</v>
      </c>
      <c r="F13" s="43">
        <v>521</v>
      </c>
      <c r="G13" s="44">
        <v>10.1</v>
      </c>
      <c r="H13" s="45">
        <v>1402</v>
      </c>
      <c r="I13" s="46">
        <v>27.3</v>
      </c>
      <c r="J13" s="47">
        <v>1688</v>
      </c>
      <c r="K13" s="44">
        <v>32.799999999999997</v>
      </c>
      <c r="L13" s="47">
        <v>1224</v>
      </c>
      <c r="M13" s="44">
        <v>23.8</v>
      </c>
      <c r="N13" s="43">
        <v>210</v>
      </c>
      <c r="O13" s="44">
        <v>4.0999999999999996</v>
      </c>
      <c r="P13" s="73">
        <v>43</v>
      </c>
      <c r="Q13" s="80">
        <v>0.8</v>
      </c>
      <c r="R13" s="71">
        <f t="shared" si="0"/>
        <v>5140</v>
      </c>
      <c r="T13" s="12"/>
    </row>
    <row r="14" spans="1:20" ht="15.5" x14ac:dyDescent="0.35">
      <c r="B14" s="316"/>
      <c r="C14" s="51" t="s">
        <v>41</v>
      </c>
      <c r="D14" s="52">
        <v>50</v>
      </c>
      <c r="E14" s="82">
        <v>1</v>
      </c>
      <c r="F14" s="52">
        <v>523</v>
      </c>
      <c r="G14" s="82">
        <v>10</v>
      </c>
      <c r="H14" s="54">
        <v>1428</v>
      </c>
      <c r="I14" s="116">
        <v>27.4</v>
      </c>
      <c r="J14" s="56">
        <v>1689</v>
      </c>
      <c r="K14" s="82">
        <v>32.4</v>
      </c>
      <c r="L14" s="56">
        <v>1260</v>
      </c>
      <c r="M14" s="82">
        <v>24.2</v>
      </c>
      <c r="N14" s="52">
        <v>211</v>
      </c>
      <c r="O14" s="82">
        <v>4.0999999999999996</v>
      </c>
      <c r="P14" s="64">
        <v>45</v>
      </c>
      <c r="Q14" s="81">
        <v>0.9</v>
      </c>
      <c r="R14" s="71">
        <f t="shared" si="0"/>
        <v>5206</v>
      </c>
      <c r="T14" s="12"/>
    </row>
    <row r="15" spans="1:20" ht="15.5" x14ac:dyDescent="0.35">
      <c r="B15" s="315">
        <v>2014</v>
      </c>
      <c r="C15" s="24" t="s">
        <v>38</v>
      </c>
      <c r="D15" s="36">
        <v>60</v>
      </c>
      <c r="E15" s="79">
        <v>1.1000000000000001</v>
      </c>
      <c r="F15" s="43">
        <v>547</v>
      </c>
      <c r="G15" s="44">
        <v>10.3</v>
      </c>
      <c r="H15" s="45">
        <v>1434</v>
      </c>
      <c r="I15" s="46">
        <v>27.1</v>
      </c>
      <c r="J15" s="47">
        <v>1703</v>
      </c>
      <c r="K15" s="44">
        <v>32.200000000000003</v>
      </c>
      <c r="L15" s="47">
        <v>1284</v>
      </c>
      <c r="M15" s="44">
        <v>24.3</v>
      </c>
      <c r="N15" s="43">
        <v>215</v>
      </c>
      <c r="O15" s="44">
        <v>4.0999999999999996</v>
      </c>
      <c r="P15" s="73">
        <v>51</v>
      </c>
      <c r="Q15" s="69">
        <v>1</v>
      </c>
      <c r="R15" s="41">
        <f t="shared" si="0"/>
        <v>5294</v>
      </c>
      <c r="T15" s="12"/>
    </row>
    <row r="16" spans="1:20" ht="15.5" x14ac:dyDescent="0.35">
      <c r="B16" s="315"/>
      <c r="C16" s="26" t="s">
        <v>39</v>
      </c>
      <c r="D16" s="43">
        <v>64</v>
      </c>
      <c r="E16" s="44">
        <v>1.2</v>
      </c>
      <c r="F16" s="43">
        <v>554</v>
      </c>
      <c r="G16" s="44">
        <v>10.4</v>
      </c>
      <c r="H16" s="45">
        <v>1434</v>
      </c>
      <c r="I16" s="46">
        <v>27</v>
      </c>
      <c r="J16" s="47">
        <v>1677</v>
      </c>
      <c r="K16" s="44">
        <v>31.5</v>
      </c>
      <c r="L16" s="47">
        <v>1328</v>
      </c>
      <c r="M16" s="44">
        <v>25</v>
      </c>
      <c r="N16" s="43">
        <v>213</v>
      </c>
      <c r="O16" s="44">
        <v>4</v>
      </c>
      <c r="P16" s="73">
        <v>50</v>
      </c>
      <c r="Q16" s="69">
        <v>0.9</v>
      </c>
      <c r="R16" s="71">
        <f t="shared" si="0"/>
        <v>5320</v>
      </c>
      <c r="T16" s="12"/>
    </row>
    <row r="17" spans="2:20" ht="15.5" x14ac:dyDescent="0.35">
      <c r="B17" s="315"/>
      <c r="C17" s="27" t="s">
        <v>40</v>
      </c>
      <c r="D17" s="43">
        <v>57</v>
      </c>
      <c r="E17" s="44">
        <v>1.1000000000000001</v>
      </c>
      <c r="F17" s="43">
        <v>524</v>
      </c>
      <c r="G17" s="44">
        <v>9.8000000000000007</v>
      </c>
      <c r="H17" s="45">
        <v>1453</v>
      </c>
      <c r="I17" s="46">
        <v>27.1</v>
      </c>
      <c r="J17" s="47">
        <v>1695</v>
      </c>
      <c r="K17" s="44">
        <v>31.6</v>
      </c>
      <c r="L17" s="47">
        <v>1356</v>
      </c>
      <c r="M17" s="44">
        <v>25.3</v>
      </c>
      <c r="N17" s="43">
        <v>223</v>
      </c>
      <c r="O17" s="44">
        <v>4.2</v>
      </c>
      <c r="P17" s="73">
        <v>56</v>
      </c>
      <c r="Q17" s="69">
        <v>1</v>
      </c>
      <c r="R17" s="71">
        <f t="shared" si="0"/>
        <v>5364</v>
      </c>
      <c r="T17" s="12"/>
    </row>
    <row r="18" spans="2:20" ht="15.5" x14ac:dyDescent="0.35">
      <c r="B18" s="315"/>
      <c r="C18" s="27" t="s">
        <v>41</v>
      </c>
      <c r="D18" s="52">
        <v>56</v>
      </c>
      <c r="E18" s="82">
        <v>1</v>
      </c>
      <c r="F18" s="43">
        <v>544</v>
      </c>
      <c r="G18" s="44">
        <v>10</v>
      </c>
      <c r="H18" s="45">
        <v>1447</v>
      </c>
      <c r="I18" s="46">
        <v>26.7</v>
      </c>
      <c r="J18" s="47">
        <v>1692</v>
      </c>
      <c r="K18" s="44">
        <v>31.2</v>
      </c>
      <c r="L18" s="47">
        <v>1395</v>
      </c>
      <c r="M18" s="44">
        <v>25.8</v>
      </c>
      <c r="N18" s="43">
        <v>225</v>
      </c>
      <c r="O18" s="44">
        <v>4.2</v>
      </c>
      <c r="P18" s="73">
        <v>57</v>
      </c>
      <c r="Q18" s="69">
        <v>1.1000000000000001</v>
      </c>
      <c r="R18" s="57">
        <f t="shared" si="0"/>
        <v>5416</v>
      </c>
      <c r="T18" s="12"/>
    </row>
    <row r="19" spans="2:20" ht="15.5" x14ac:dyDescent="0.35">
      <c r="B19" s="323">
        <v>2015</v>
      </c>
      <c r="C19" s="35" t="s">
        <v>38</v>
      </c>
      <c r="D19" s="43">
        <v>67</v>
      </c>
      <c r="E19" s="44">
        <v>1.2</v>
      </c>
      <c r="F19" s="36">
        <v>534</v>
      </c>
      <c r="G19" s="79">
        <v>9.9</v>
      </c>
      <c r="H19" s="38">
        <v>1424</v>
      </c>
      <c r="I19" s="118">
        <v>26.5</v>
      </c>
      <c r="J19" s="40">
        <v>1679</v>
      </c>
      <c r="K19" s="79">
        <v>31.2</v>
      </c>
      <c r="L19" s="40">
        <v>1392</v>
      </c>
      <c r="M19" s="79">
        <v>25.9</v>
      </c>
      <c r="N19" s="36">
        <v>230</v>
      </c>
      <c r="O19" s="79">
        <v>4.3</v>
      </c>
      <c r="P19" s="74">
        <v>56</v>
      </c>
      <c r="Q19" s="37">
        <v>1</v>
      </c>
      <c r="R19" s="41">
        <f t="shared" si="0"/>
        <v>5382</v>
      </c>
      <c r="T19" s="12"/>
    </row>
    <row r="20" spans="2:20" ht="15.5" x14ac:dyDescent="0.35">
      <c r="B20" s="315"/>
      <c r="C20" s="42" t="s">
        <v>39</v>
      </c>
      <c r="D20" s="43">
        <v>82</v>
      </c>
      <c r="E20" s="44">
        <v>1.6</v>
      </c>
      <c r="F20" s="43">
        <v>510</v>
      </c>
      <c r="G20" s="44">
        <v>9.8000000000000007</v>
      </c>
      <c r="H20" s="45">
        <v>1383</v>
      </c>
      <c r="I20" s="46">
        <v>26.5</v>
      </c>
      <c r="J20" s="47">
        <v>1631</v>
      </c>
      <c r="K20" s="44">
        <v>31.3</v>
      </c>
      <c r="L20" s="47">
        <v>1340</v>
      </c>
      <c r="M20" s="44">
        <v>25.7</v>
      </c>
      <c r="N20" s="43">
        <v>222</v>
      </c>
      <c r="O20" s="44">
        <v>4.3</v>
      </c>
      <c r="P20" s="73">
        <v>51</v>
      </c>
      <c r="Q20" s="69">
        <v>1</v>
      </c>
      <c r="R20" s="71">
        <f t="shared" si="0"/>
        <v>5219</v>
      </c>
      <c r="T20" s="12"/>
    </row>
    <row r="21" spans="2:20" ht="15.5" x14ac:dyDescent="0.35">
      <c r="B21" s="315"/>
      <c r="C21" s="49" t="s">
        <v>40</v>
      </c>
      <c r="D21" s="43">
        <v>72</v>
      </c>
      <c r="E21" s="44">
        <v>1.4</v>
      </c>
      <c r="F21" s="43">
        <v>535</v>
      </c>
      <c r="G21" s="44">
        <v>10.1</v>
      </c>
      <c r="H21" s="45">
        <v>1422</v>
      </c>
      <c r="I21" s="46">
        <v>26.7</v>
      </c>
      <c r="J21" s="47">
        <v>1639</v>
      </c>
      <c r="K21" s="44">
        <v>30.8</v>
      </c>
      <c r="L21" s="47">
        <v>1366</v>
      </c>
      <c r="M21" s="44">
        <v>25.7</v>
      </c>
      <c r="N21" s="43">
        <v>235</v>
      </c>
      <c r="O21" s="44">
        <v>4.4000000000000004</v>
      </c>
      <c r="P21" s="73">
        <v>51</v>
      </c>
      <c r="Q21" s="69">
        <v>1</v>
      </c>
      <c r="R21" s="71">
        <f t="shared" si="0"/>
        <v>5320</v>
      </c>
      <c r="T21" s="12"/>
    </row>
    <row r="22" spans="2:20" ht="15.5" x14ac:dyDescent="0.35">
      <c r="B22" s="316"/>
      <c r="C22" s="51" t="s">
        <v>41</v>
      </c>
      <c r="D22" s="52">
        <v>68</v>
      </c>
      <c r="E22" s="82">
        <v>1.3</v>
      </c>
      <c r="F22" s="52">
        <v>542</v>
      </c>
      <c r="G22" s="82">
        <v>10.1</v>
      </c>
      <c r="H22" s="54">
        <v>1415</v>
      </c>
      <c r="I22" s="116">
        <v>26.5</v>
      </c>
      <c r="J22" s="56">
        <v>1649</v>
      </c>
      <c r="K22" s="82">
        <v>30.8</v>
      </c>
      <c r="L22" s="56">
        <v>1379</v>
      </c>
      <c r="M22" s="82">
        <v>25.8</v>
      </c>
      <c r="N22" s="52">
        <v>240</v>
      </c>
      <c r="O22" s="82">
        <v>4.5</v>
      </c>
      <c r="P22" s="64">
        <v>55</v>
      </c>
      <c r="Q22" s="53">
        <v>1</v>
      </c>
      <c r="R22" s="57">
        <f t="shared" si="0"/>
        <v>5348</v>
      </c>
      <c r="T22" s="12"/>
    </row>
    <row r="23" spans="2:20" ht="15.5" x14ac:dyDescent="0.35">
      <c r="B23" s="323">
        <v>2016</v>
      </c>
      <c r="C23" s="114" t="s">
        <v>38</v>
      </c>
      <c r="D23" s="74">
        <v>62</v>
      </c>
      <c r="E23" s="79">
        <v>1.2</v>
      </c>
      <c r="F23" s="74">
        <v>558</v>
      </c>
      <c r="G23" s="79">
        <v>10.4</v>
      </c>
      <c r="H23" s="38">
        <v>1398</v>
      </c>
      <c r="I23" s="79">
        <v>26</v>
      </c>
      <c r="J23" s="38">
        <v>1647</v>
      </c>
      <c r="K23" s="79">
        <v>30.6</v>
      </c>
      <c r="L23" s="38">
        <v>1419</v>
      </c>
      <c r="M23" s="79">
        <v>26.4</v>
      </c>
      <c r="N23" s="74">
        <v>240</v>
      </c>
      <c r="O23" s="79">
        <v>4.5</v>
      </c>
      <c r="P23" s="74">
        <v>61</v>
      </c>
      <c r="Q23" s="37">
        <v>1.1000000000000001</v>
      </c>
      <c r="R23" s="117">
        <f t="shared" si="0"/>
        <v>5385</v>
      </c>
      <c r="T23" s="12"/>
    </row>
    <row r="24" spans="2:20" ht="15.5" x14ac:dyDescent="0.35">
      <c r="B24" s="331"/>
      <c r="C24" s="121" t="s">
        <v>39</v>
      </c>
      <c r="D24" s="134">
        <v>69</v>
      </c>
      <c r="E24" s="135">
        <v>1.3</v>
      </c>
      <c r="F24" s="134">
        <v>554</v>
      </c>
      <c r="G24" s="135">
        <v>10.199999999999999</v>
      </c>
      <c r="H24" s="136">
        <v>1403</v>
      </c>
      <c r="I24" s="135">
        <v>25.9</v>
      </c>
      <c r="J24" s="136">
        <v>1628</v>
      </c>
      <c r="K24" s="135">
        <v>30.1</v>
      </c>
      <c r="L24" s="136">
        <v>1455</v>
      </c>
      <c r="M24" s="135">
        <v>26.9</v>
      </c>
      <c r="N24" s="134">
        <v>245</v>
      </c>
      <c r="O24" s="135">
        <v>4.5</v>
      </c>
      <c r="P24" s="134">
        <v>62</v>
      </c>
      <c r="Q24" s="135">
        <v>1.1000000000000001</v>
      </c>
      <c r="R24" s="137">
        <f t="shared" si="0"/>
        <v>5416</v>
      </c>
      <c r="T24" s="12"/>
    </row>
    <row r="25" spans="2:20" ht="15.5" x14ac:dyDescent="0.35">
      <c r="B25" s="331"/>
      <c r="C25" s="159" t="s">
        <v>40</v>
      </c>
      <c r="D25" s="160">
        <v>53</v>
      </c>
      <c r="E25" s="161">
        <v>1</v>
      </c>
      <c r="F25" s="160">
        <v>554</v>
      </c>
      <c r="G25" s="162">
        <v>10.3</v>
      </c>
      <c r="H25" s="163">
        <v>1395</v>
      </c>
      <c r="I25" s="162">
        <v>25.9</v>
      </c>
      <c r="J25" s="163">
        <v>1619</v>
      </c>
      <c r="K25" s="161">
        <v>30</v>
      </c>
      <c r="L25" s="163">
        <v>1455</v>
      </c>
      <c r="M25" s="161">
        <v>27</v>
      </c>
      <c r="N25" s="160">
        <v>251</v>
      </c>
      <c r="O25" s="162">
        <v>4.7</v>
      </c>
      <c r="P25" s="160">
        <v>62</v>
      </c>
      <c r="Q25" s="162">
        <v>1.2</v>
      </c>
      <c r="R25" s="164">
        <f t="shared" si="0"/>
        <v>5389</v>
      </c>
      <c r="T25" s="12"/>
    </row>
    <row r="26" spans="2:20" ht="15.5" x14ac:dyDescent="0.35">
      <c r="B26" s="332"/>
      <c r="C26" s="166" t="s">
        <v>41</v>
      </c>
      <c r="D26" s="179">
        <v>53</v>
      </c>
      <c r="E26" s="180">
        <v>1</v>
      </c>
      <c r="F26" s="181">
        <v>534</v>
      </c>
      <c r="G26" s="182">
        <v>9.9</v>
      </c>
      <c r="H26" s="183">
        <v>1383</v>
      </c>
      <c r="I26" s="184">
        <v>25.7</v>
      </c>
      <c r="J26" s="185">
        <v>1610</v>
      </c>
      <c r="K26" s="186">
        <v>29.9</v>
      </c>
      <c r="L26" s="183">
        <v>1487</v>
      </c>
      <c r="M26" s="180">
        <v>27.6</v>
      </c>
      <c r="N26" s="181">
        <v>259</v>
      </c>
      <c r="O26" s="182">
        <v>4.8</v>
      </c>
      <c r="P26" s="179">
        <v>64</v>
      </c>
      <c r="Q26" s="184">
        <v>1.2</v>
      </c>
      <c r="R26" s="187">
        <f t="shared" si="0"/>
        <v>5390</v>
      </c>
      <c r="T26" s="12"/>
    </row>
    <row r="27" spans="2:20" ht="15.5" x14ac:dyDescent="0.35">
      <c r="B27" s="330">
        <v>2017</v>
      </c>
      <c r="C27" s="207" t="s">
        <v>38</v>
      </c>
      <c r="D27" s="160">
        <v>59</v>
      </c>
      <c r="E27" s="161">
        <v>1.1000000000000001</v>
      </c>
      <c r="F27" s="208">
        <v>571</v>
      </c>
      <c r="G27" s="209">
        <v>10.5</v>
      </c>
      <c r="H27" s="163">
        <v>1381</v>
      </c>
      <c r="I27" s="162">
        <v>25.3</v>
      </c>
      <c r="J27" s="210">
        <v>1597</v>
      </c>
      <c r="K27" s="139">
        <v>29.3</v>
      </c>
      <c r="L27" s="163">
        <v>1513</v>
      </c>
      <c r="M27" s="161">
        <v>27.7</v>
      </c>
      <c r="N27" s="208">
        <v>270</v>
      </c>
      <c r="O27" s="209">
        <v>4.9000000000000004</v>
      </c>
      <c r="P27" s="160">
        <v>67</v>
      </c>
      <c r="Q27" s="162">
        <v>1.2</v>
      </c>
      <c r="R27" s="164">
        <f t="shared" si="0"/>
        <v>5458</v>
      </c>
      <c r="T27" s="12"/>
    </row>
    <row r="28" spans="2:20" ht="15.5" x14ac:dyDescent="0.35">
      <c r="B28" s="331"/>
      <c r="C28" s="159" t="s">
        <v>39</v>
      </c>
      <c r="D28" s="160">
        <v>79</v>
      </c>
      <c r="E28" s="161">
        <v>1.4</v>
      </c>
      <c r="F28" s="208">
        <v>610</v>
      </c>
      <c r="G28" s="139">
        <v>11</v>
      </c>
      <c r="H28" s="163">
        <v>1390</v>
      </c>
      <c r="I28" s="162">
        <v>25.1</v>
      </c>
      <c r="J28" s="210">
        <v>1588</v>
      </c>
      <c r="K28" s="139">
        <v>28.6</v>
      </c>
      <c r="L28" s="163">
        <v>1533</v>
      </c>
      <c r="M28" s="161">
        <v>27.7</v>
      </c>
      <c r="N28" s="208">
        <v>277</v>
      </c>
      <c r="O28" s="139">
        <v>5</v>
      </c>
      <c r="P28" s="160">
        <v>66</v>
      </c>
      <c r="Q28" s="162">
        <v>1.2</v>
      </c>
      <c r="R28" s="164">
        <f t="shared" si="0"/>
        <v>5543</v>
      </c>
    </row>
    <row r="29" spans="2:20" ht="15.5" x14ac:dyDescent="0.35">
      <c r="B29" s="331"/>
      <c r="C29" s="121" t="s">
        <v>40</v>
      </c>
      <c r="D29" s="160">
        <v>70</v>
      </c>
      <c r="E29" s="161">
        <v>1.2</v>
      </c>
      <c r="F29" s="208">
        <v>669</v>
      </c>
      <c r="G29" s="139">
        <v>11.8</v>
      </c>
      <c r="H29" s="163">
        <v>1400</v>
      </c>
      <c r="I29" s="162">
        <v>24.7</v>
      </c>
      <c r="J29" s="210">
        <v>1617</v>
      </c>
      <c r="K29" s="139">
        <v>28.5</v>
      </c>
      <c r="L29" s="163">
        <v>1558</v>
      </c>
      <c r="M29" s="161">
        <v>27.5</v>
      </c>
      <c r="N29" s="208">
        <v>289</v>
      </c>
      <c r="O29" s="139">
        <v>5.0999999999999996</v>
      </c>
      <c r="P29" s="160">
        <v>72</v>
      </c>
      <c r="Q29" s="162">
        <v>1.3</v>
      </c>
      <c r="R29" s="164">
        <f t="shared" si="0"/>
        <v>5675</v>
      </c>
    </row>
    <row r="30" spans="2:20" ht="15.5" x14ac:dyDescent="0.35">
      <c r="B30" s="332"/>
      <c r="C30" s="166" t="s">
        <v>41</v>
      </c>
      <c r="D30" s="179">
        <v>68</v>
      </c>
      <c r="E30" s="180">
        <v>1.2</v>
      </c>
      <c r="F30" s="181">
        <v>712</v>
      </c>
      <c r="G30" s="186">
        <v>12.3</v>
      </c>
      <c r="H30" s="183">
        <v>1422</v>
      </c>
      <c r="I30" s="184">
        <v>24.5</v>
      </c>
      <c r="J30" s="185">
        <v>1644</v>
      </c>
      <c r="K30" s="186">
        <v>28.4</v>
      </c>
      <c r="L30" s="183">
        <v>1580</v>
      </c>
      <c r="M30" s="180">
        <v>27.3</v>
      </c>
      <c r="N30" s="181">
        <v>294</v>
      </c>
      <c r="O30" s="186">
        <v>5.0999999999999996</v>
      </c>
      <c r="P30" s="179">
        <v>74</v>
      </c>
      <c r="Q30" s="184">
        <v>1.3</v>
      </c>
      <c r="R30" s="187">
        <f t="shared" si="0"/>
        <v>5794</v>
      </c>
    </row>
    <row r="31" spans="2:20" ht="15.5" x14ac:dyDescent="0.35">
      <c r="B31" s="323">
        <v>2018</v>
      </c>
      <c r="C31" s="219" t="s">
        <v>38</v>
      </c>
      <c r="D31" s="248">
        <v>74</v>
      </c>
      <c r="E31" s="249">
        <v>1.3</v>
      </c>
      <c r="F31" s="250">
        <v>755</v>
      </c>
      <c r="G31" s="251">
        <v>12.8</v>
      </c>
      <c r="H31" s="252">
        <v>1434</v>
      </c>
      <c r="I31" s="253">
        <v>24.3</v>
      </c>
      <c r="J31" s="254">
        <v>1660</v>
      </c>
      <c r="K31" s="251">
        <v>28.1</v>
      </c>
      <c r="L31" s="252">
        <v>1620</v>
      </c>
      <c r="M31" s="249">
        <v>27.4</v>
      </c>
      <c r="N31" s="250">
        <v>287</v>
      </c>
      <c r="O31" s="251">
        <v>4.9000000000000004</v>
      </c>
      <c r="P31" s="248">
        <v>81</v>
      </c>
      <c r="Q31" s="253">
        <v>1.4</v>
      </c>
      <c r="R31" s="255">
        <f t="shared" si="0"/>
        <v>5911</v>
      </c>
    </row>
    <row r="32" spans="2:20" ht="15.5" x14ac:dyDescent="0.35">
      <c r="B32" s="331"/>
      <c r="C32" s="145" t="s">
        <v>39</v>
      </c>
      <c r="D32" s="160">
        <v>120</v>
      </c>
      <c r="E32" s="161">
        <v>2</v>
      </c>
      <c r="F32" s="208">
        <v>800</v>
      </c>
      <c r="G32" s="139">
        <v>13.1</v>
      </c>
      <c r="H32" s="163">
        <v>1486</v>
      </c>
      <c r="I32" s="162">
        <v>24.3</v>
      </c>
      <c r="J32" s="210">
        <v>1677</v>
      </c>
      <c r="K32" s="139">
        <v>27.4</v>
      </c>
      <c r="L32" s="163">
        <v>1663</v>
      </c>
      <c r="M32" s="161">
        <v>27.2</v>
      </c>
      <c r="N32" s="208">
        <v>281</v>
      </c>
      <c r="O32" s="139">
        <v>4.5999999999999996</v>
      </c>
      <c r="P32" s="160">
        <v>86</v>
      </c>
      <c r="Q32" s="209">
        <v>1.4</v>
      </c>
      <c r="R32" s="164">
        <f t="shared" si="0"/>
        <v>6113</v>
      </c>
    </row>
    <row r="33" spans="2:18" ht="15.5" x14ac:dyDescent="0.35">
      <c r="B33" s="331"/>
      <c r="C33" s="145" t="s">
        <v>40</v>
      </c>
      <c r="D33" s="160">
        <v>82</v>
      </c>
      <c r="E33" s="161">
        <v>1.3</v>
      </c>
      <c r="F33" s="208">
        <v>832</v>
      </c>
      <c r="G33" s="139">
        <v>13.5</v>
      </c>
      <c r="H33" s="163">
        <v>1524</v>
      </c>
      <c r="I33" s="162">
        <v>24.6</v>
      </c>
      <c r="J33" s="210">
        <v>1679</v>
      </c>
      <c r="K33" s="139">
        <v>27.2</v>
      </c>
      <c r="L33" s="163">
        <v>1699</v>
      </c>
      <c r="M33" s="161">
        <v>27.5</v>
      </c>
      <c r="N33" s="208">
        <v>279</v>
      </c>
      <c r="O33" s="139">
        <v>4.5</v>
      </c>
      <c r="P33" s="160">
        <v>89</v>
      </c>
      <c r="Q33" s="209">
        <v>1.4</v>
      </c>
      <c r="R33" s="164">
        <f t="shared" si="0"/>
        <v>6184</v>
      </c>
    </row>
    <row r="34" spans="2:18" ht="15.5" x14ac:dyDescent="0.35">
      <c r="B34" s="332"/>
      <c r="C34" s="201" t="s">
        <v>41</v>
      </c>
      <c r="D34" s="179">
        <v>80</v>
      </c>
      <c r="E34" s="180">
        <v>1.2</v>
      </c>
      <c r="F34" s="181">
        <v>943</v>
      </c>
      <c r="G34" s="186">
        <v>14.6</v>
      </c>
      <c r="H34" s="183">
        <v>1586</v>
      </c>
      <c r="I34" s="184">
        <v>24.6</v>
      </c>
      <c r="J34" s="185">
        <v>1746</v>
      </c>
      <c r="K34" s="186">
        <v>27.1</v>
      </c>
      <c r="L34" s="183">
        <v>1713</v>
      </c>
      <c r="M34" s="180">
        <v>26.5</v>
      </c>
      <c r="N34" s="181">
        <v>296</v>
      </c>
      <c r="O34" s="186">
        <v>4.5999999999999996</v>
      </c>
      <c r="P34" s="179">
        <v>90</v>
      </c>
      <c r="Q34" s="184">
        <v>1.4</v>
      </c>
      <c r="R34" s="187">
        <f t="shared" si="0"/>
        <v>6454</v>
      </c>
    </row>
    <row r="35" spans="2:18" ht="15.5" x14ac:dyDescent="0.35">
      <c r="B35" s="323">
        <v>2019</v>
      </c>
      <c r="C35" s="219" t="s">
        <v>38</v>
      </c>
      <c r="D35" s="248">
        <v>84</v>
      </c>
      <c r="E35" s="249">
        <v>1.3</v>
      </c>
      <c r="F35" s="250">
        <v>1042</v>
      </c>
      <c r="G35" s="251">
        <v>15.6</v>
      </c>
      <c r="H35" s="252">
        <v>1647</v>
      </c>
      <c r="I35" s="253">
        <v>24.6</v>
      </c>
      <c r="J35" s="254">
        <v>1788</v>
      </c>
      <c r="K35" s="251">
        <v>26.7</v>
      </c>
      <c r="L35" s="252">
        <v>1720</v>
      </c>
      <c r="M35" s="249">
        <v>25.7</v>
      </c>
      <c r="N35" s="250">
        <v>314</v>
      </c>
      <c r="O35" s="251">
        <v>4.7</v>
      </c>
      <c r="P35" s="248">
        <v>94</v>
      </c>
      <c r="Q35" s="253">
        <v>1.4</v>
      </c>
      <c r="R35" s="255">
        <f t="shared" si="0"/>
        <v>6689</v>
      </c>
    </row>
    <row r="36" spans="2:18" ht="15.5" x14ac:dyDescent="0.35">
      <c r="B36" s="331"/>
      <c r="C36" s="145" t="s">
        <v>39</v>
      </c>
      <c r="D36" s="160">
        <v>92</v>
      </c>
      <c r="E36" s="161">
        <v>1.4</v>
      </c>
      <c r="F36" s="208">
        <v>1056</v>
      </c>
      <c r="G36" s="139">
        <v>15.6</v>
      </c>
      <c r="H36" s="163">
        <v>1660</v>
      </c>
      <c r="I36" s="162">
        <v>24.5</v>
      </c>
      <c r="J36" s="210">
        <v>1824</v>
      </c>
      <c r="K36" s="139">
        <v>26.9</v>
      </c>
      <c r="L36" s="163">
        <v>1745</v>
      </c>
      <c r="M36" s="161">
        <v>25.7</v>
      </c>
      <c r="N36" s="208">
        <v>313</v>
      </c>
      <c r="O36" s="139">
        <v>4.5999999999999996</v>
      </c>
      <c r="P36" s="160">
        <v>95</v>
      </c>
      <c r="Q36" s="209">
        <v>1.4</v>
      </c>
      <c r="R36" s="164">
        <f t="shared" si="0"/>
        <v>6785</v>
      </c>
    </row>
    <row r="37" spans="2:18" ht="15.5" x14ac:dyDescent="0.35">
      <c r="B37" s="331"/>
      <c r="C37" s="145" t="s">
        <v>40</v>
      </c>
      <c r="D37" s="160">
        <v>88</v>
      </c>
      <c r="E37" s="161">
        <v>1.3</v>
      </c>
      <c r="F37" s="208">
        <v>1109</v>
      </c>
      <c r="G37" s="139">
        <v>16</v>
      </c>
      <c r="H37" s="163">
        <v>1687</v>
      </c>
      <c r="I37" s="162">
        <v>24.4</v>
      </c>
      <c r="J37" s="210">
        <v>1856</v>
      </c>
      <c r="K37" s="139">
        <v>26.8</v>
      </c>
      <c r="L37" s="163">
        <v>1782</v>
      </c>
      <c r="M37" s="161">
        <v>25.7</v>
      </c>
      <c r="N37" s="208">
        <v>308</v>
      </c>
      <c r="O37" s="139">
        <v>4.4000000000000004</v>
      </c>
      <c r="P37" s="160">
        <v>98</v>
      </c>
      <c r="Q37" s="209">
        <v>1.4</v>
      </c>
      <c r="R37" s="164">
        <f t="shared" si="0"/>
        <v>6928</v>
      </c>
    </row>
    <row r="38" spans="2:18" ht="15.5" x14ac:dyDescent="0.35">
      <c r="B38" s="331"/>
      <c r="C38" s="145" t="s">
        <v>41</v>
      </c>
      <c r="D38" s="179">
        <v>96</v>
      </c>
      <c r="E38" s="180">
        <v>1.3</v>
      </c>
      <c r="F38" s="181">
        <v>1153</v>
      </c>
      <c r="G38" s="186">
        <v>16.2</v>
      </c>
      <c r="H38" s="183">
        <v>1720</v>
      </c>
      <c r="I38" s="184">
        <v>24.1</v>
      </c>
      <c r="J38" s="185">
        <v>1937</v>
      </c>
      <c r="K38" s="186">
        <v>27.2</v>
      </c>
      <c r="L38" s="183">
        <v>1803</v>
      </c>
      <c r="M38" s="180">
        <v>25.3</v>
      </c>
      <c r="N38" s="181">
        <v>321</v>
      </c>
      <c r="O38" s="186">
        <v>4.5</v>
      </c>
      <c r="P38" s="179">
        <v>104</v>
      </c>
      <c r="Q38" s="184">
        <v>1.5</v>
      </c>
      <c r="R38" s="187">
        <f t="shared" si="0"/>
        <v>7134</v>
      </c>
    </row>
    <row r="39" spans="2:18" ht="15.5" x14ac:dyDescent="0.35">
      <c r="B39" s="323">
        <v>2020</v>
      </c>
      <c r="C39" s="219" t="s">
        <v>38</v>
      </c>
      <c r="D39" s="248">
        <v>90</v>
      </c>
      <c r="E39" s="249">
        <v>1.2</v>
      </c>
      <c r="F39" s="250">
        <v>1224</v>
      </c>
      <c r="G39" s="251">
        <v>16.600000000000001</v>
      </c>
      <c r="H39" s="252">
        <v>1789</v>
      </c>
      <c r="I39" s="253">
        <v>24.3</v>
      </c>
      <c r="J39" s="254">
        <v>1982</v>
      </c>
      <c r="K39" s="251">
        <v>26.9</v>
      </c>
      <c r="L39" s="252">
        <v>1838</v>
      </c>
      <c r="M39" s="249">
        <v>24.9</v>
      </c>
      <c r="N39" s="250">
        <v>338</v>
      </c>
      <c r="O39" s="251">
        <v>4.5999999999999996</v>
      </c>
      <c r="P39" s="248">
        <v>107</v>
      </c>
      <c r="Q39" s="253">
        <v>1.5</v>
      </c>
      <c r="R39" s="255">
        <f t="shared" si="0"/>
        <v>7368</v>
      </c>
    </row>
    <row r="40" spans="2:18" ht="15.5" x14ac:dyDescent="0.35">
      <c r="B40" s="331"/>
      <c r="C40" s="145" t="s">
        <v>39</v>
      </c>
      <c r="D40" s="160">
        <v>79</v>
      </c>
      <c r="E40" s="161">
        <v>1.1000000000000001</v>
      </c>
      <c r="F40" s="208">
        <v>1218</v>
      </c>
      <c r="G40" s="139">
        <v>16.399999999999999</v>
      </c>
      <c r="H40" s="163">
        <v>1808</v>
      </c>
      <c r="I40" s="162">
        <v>24.3</v>
      </c>
      <c r="J40" s="210">
        <v>2008</v>
      </c>
      <c r="K40" s="139">
        <v>27</v>
      </c>
      <c r="L40" s="163">
        <v>1858</v>
      </c>
      <c r="M40" s="161">
        <v>25</v>
      </c>
      <c r="N40" s="208">
        <v>348</v>
      </c>
      <c r="O40" s="139">
        <v>4.7</v>
      </c>
      <c r="P40" s="160">
        <v>115</v>
      </c>
      <c r="Q40" s="209">
        <v>1.5</v>
      </c>
      <c r="R40" s="164">
        <f t="shared" si="0"/>
        <v>7434</v>
      </c>
    </row>
    <row r="41" spans="2:18" ht="15.5" x14ac:dyDescent="0.35">
      <c r="B41" s="331"/>
      <c r="C41" s="145" t="s">
        <v>40</v>
      </c>
      <c r="D41" s="160">
        <v>66</v>
      </c>
      <c r="E41" s="161">
        <v>0.88400000000000001</v>
      </c>
      <c r="F41" s="208">
        <v>1203</v>
      </c>
      <c r="G41" s="139">
        <v>16.12</v>
      </c>
      <c r="H41" s="163">
        <v>1827</v>
      </c>
      <c r="I41" s="162">
        <v>24.48</v>
      </c>
      <c r="J41" s="210">
        <v>2017</v>
      </c>
      <c r="K41" s="139">
        <v>27.02</v>
      </c>
      <c r="L41" s="163">
        <v>1886</v>
      </c>
      <c r="M41" s="161">
        <v>25.27</v>
      </c>
      <c r="N41" s="208">
        <v>350</v>
      </c>
      <c r="O41" s="139">
        <v>4.6890000000000001</v>
      </c>
      <c r="P41" s="160">
        <v>115</v>
      </c>
      <c r="Q41" s="139">
        <v>1.5409999999999999</v>
      </c>
      <c r="R41" s="164">
        <f t="shared" si="0"/>
        <v>7464</v>
      </c>
    </row>
    <row r="42" spans="2:18" ht="15.5" x14ac:dyDescent="0.35">
      <c r="B42" s="331"/>
      <c r="C42" s="145" t="s">
        <v>41</v>
      </c>
      <c r="D42" s="160">
        <v>55</v>
      </c>
      <c r="E42" s="161">
        <v>0.72499999999999998</v>
      </c>
      <c r="F42" s="208">
        <v>1229</v>
      </c>
      <c r="G42" s="139">
        <v>16.190000000000001</v>
      </c>
      <c r="H42" s="163">
        <v>1865</v>
      </c>
      <c r="I42" s="162">
        <v>24.57</v>
      </c>
      <c r="J42" s="210">
        <v>2030</v>
      </c>
      <c r="K42" s="139">
        <v>26.75</v>
      </c>
      <c r="L42" s="163">
        <v>1932</v>
      </c>
      <c r="M42" s="161">
        <v>25.45</v>
      </c>
      <c r="N42" s="208">
        <v>359</v>
      </c>
      <c r="O42" s="139">
        <v>4.7300000000000004</v>
      </c>
      <c r="P42" s="160">
        <v>120</v>
      </c>
      <c r="Q42" s="161">
        <v>1.581</v>
      </c>
      <c r="R42" s="164">
        <f t="shared" si="0"/>
        <v>7590</v>
      </c>
    </row>
    <row r="43" spans="2:18" ht="15.5" x14ac:dyDescent="0.35">
      <c r="B43" s="292">
        <v>2021</v>
      </c>
      <c r="C43" s="237" t="s">
        <v>38</v>
      </c>
      <c r="D43" s="248">
        <v>44</v>
      </c>
      <c r="E43" s="249">
        <v>0.56299999999999994</v>
      </c>
      <c r="F43" s="250">
        <v>1308</v>
      </c>
      <c r="G43" s="251">
        <v>16.73</v>
      </c>
      <c r="H43" s="252">
        <v>1933</v>
      </c>
      <c r="I43" s="253">
        <v>24.73</v>
      </c>
      <c r="J43" s="254">
        <v>2074</v>
      </c>
      <c r="K43" s="251">
        <v>26.54</v>
      </c>
      <c r="L43" s="252">
        <v>1958</v>
      </c>
      <c r="M43" s="249">
        <v>25.05</v>
      </c>
      <c r="N43" s="250">
        <v>378</v>
      </c>
      <c r="O43" s="251">
        <v>4.8360000000000003</v>
      </c>
      <c r="P43" s="248">
        <v>121</v>
      </c>
      <c r="Q43" s="249">
        <v>1.548</v>
      </c>
      <c r="R43" s="296">
        <f t="shared" si="0"/>
        <v>7816</v>
      </c>
    </row>
    <row r="44" spans="2:18" ht="15.5" x14ac:dyDescent="0.35">
      <c r="B44" s="297"/>
      <c r="C44" s="121" t="s">
        <v>39</v>
      </c>
      <c r="D44" s="160">
        <v>37</v>
      </c>
      <c r="E44" s="161">
        <v>0.46200000000000002</v>
      </c>
      <c r="F44" s="208">
        <v>1379</v>
      </c>
      <c r="G44" s="139">
        <v>17.23</v>
      </c>
      <c r="H44" s="163">
        <v>1996</v>
      </c>
      <c r="I44" s="162">
        <v>24.94</v>
      </c>
      <c r="J44" s="210">
        <v>2122</v>
      </c>
      <c r="K44" s="139">
        <v>26.52</v>
      </c>
      <c r="L44" s="163">
        <v>1966</v>
      </c>
      <c r="M44" s="161">
        <v>24.57</v>
      </c>
      <c r="N44" s="208">
        <v>380</v>
      </c>
      <c r="O44" s="139">
        <v>4.7480000000000002</v>
      </c>
      <c r="P44" s="160">
        <v>123</v>
      </c>
      <c r="Q44" s="161">
        <v>1.5369999999999999</v>
      </c>
      <c r="R44" s="137">
        <f t="shared" si="0"/>
        <v>8003</v>
      </c>
    </row>
    <row r="45" spans="2:18" ht="15.5" x14ac:dyDescent="0.35">
      <c r="B45" s="290"/>
      <c r="C45" s="166" t="s">
        <v>40</v>
      </c>
      <c r="D45" s="179">
        <v>29</v>
      </c>
      <c r="E45" s="180">
        <v>0.34899999999999998</v>
      </c>
      <c r="F45" s="181">
        <v>1426</v>
      </c>
      <c r="G45" s="186">
        <v>17.18</v>
      </c>
      <c r="H45" s="183">
        <v>2107</v>
      </c>
      <c r="I45" s="184">
        <v>25.38</v>
      </c>
      <c r="J45" s="185">
        <v>2206</v>
      </c>
      <c r="K45" s="186">
        <v>26.58</v>
      </c>
      <c r="L45" s="183">
        <v>2007</v>
      </c>
      <c r="M45" s="180">
        <v>24.18</v>
      </c>
      <c r="N45" s="181">
        <v>402</v>
      </c>
      <c r="O45" s="186">
        <v>4.843</v>
      </c>
      <c r="P45" s="179">
        <v>124</v>
      </c>
      <c r="Q45" s="180">
        <v>1.494</v>
      </c>
      <c r="R45" s="187">
        <f t="shared" si="0"/>
        <v>8301</v>
      </c>
    </row>
    <row r="46" spans="2:18" x14ac:dyDescent="0.35">
      <c r="B46" s="2" t="s">
        <v>29</v>
      </c>
      <c r="D46" s="50"/>
      <c r="E46" s="50"/>
      <c r="F46" s="50"/>
      <c r="G46" s="50"/>
      <c r="H46" s="50"/>
      <c r="I46" s="50"/>
      <c r="J46" s="50"/>
    </row>
    <row r="47" spans="2:18" x14ac:dyDescent="0.35">
      <c r="D47" s="50"/>
      <c r="E47" s="50"/>
      <c r="F47" s="50"/>
      <c r="G47" s="50"/>
      <c r="H47" s="50"/>
      <c r="I47" s="50"/>
      <c r="J47" s="50"/>
    </row>
    <row r="49" ht="15.75" customHeight="1" x14ac:dyDescent="0.35"/>
  </sheetData>
  <mergeCells count="20">
    <mergeCell ref="R4:R6"/>
    <mergeCell ref="B11:B14"/>
    <mergeCell ref="B15:B18"/>
    <mergeCell ref="B19:B22"/>
    <mergeCell ref="B4:B6"/>
    <mergeCell ref="P5:Q5"/>
    <mergeCell ref="D5:E5"/>
    <mergeCell ref="N5:O5"/>
    <mergeCell ref="D4:Q4"/>
    <mergeCell ref="B7:B10"/>
    <mergeCell ref="C4:C6"/>
    <mergeCell ref="F5:G5"/>
    <mergeCell ref="H5:I5"/>
    <mergeCell ref="J5:K5"/>
    <mergeCell ref="L5:M5"/>
    <mergeCell ref="B23:B26"/>
    <mergeCell ref="B31:B34"/>
    <mergeCell ref="B27:B30"/>
    <mergeCell ref="B35:B38"/>
    <mergeCell ref="B39:B42"/>
  </mergeCells>
  <hyperlinks>
    <hyperlink ref="A1" location="Index!A1" display="Return to index"/>
  </hyperlink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workbookViewId="0">
      <pane ySplit="6" topLeftCell="A37" activePane="bottomLeft" state="frozen"/>
      <selection pane="bottomLeft" activeCell="E48" sqref="E48"/>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453125" style="2" customWidth="1"/>
    <col min="6" max="6" width="7.81640625" style="2" customWidth="1"/>
    <col min="7" max="7" width="6.453125" style="2" customWidth="1"/>
    <col min="8" max="8" width="7.81640625" style="2" customWidth="1"/>
    <col min="9" max="9" width="6.453125" style="2" customWidth="1"/>
    <col min="10" max="10" width="7.81640625" style="2" customWidth="1"/>
    <col min="11" max="11" width="6.453125" style="2" customWidth="1"/>
    <col min="12" max="12" width="10" style="2" customWidth="1"/>
    <col min="13" max="16384" width="9.1796875" style="2"/>
  </cols>
  <sheetData>
    <row r="1" spans="1:14" x14ac:dyDescent="0.35">
      <c r="A1" s="1" t="s">
        <v>94</v>
      </c>
    </row>
    <row r="2" spans="1:14" ht="18.5" x14ac:dyDescent="0.45">
      <c r="B2" s="76" t="s">
        <v>102</v>
      </c>
    </row>
    <row r="4" spans="1:14" ht="15" customHeight="1" x14ac:dyDescent="0.35">
      <c r="B4" s="309" t="s">
        <v>3</v>
      </c>
      <c r="C4" s="312" t="s">
        <v>66</v>
      </c>
      <c r="D4" s="321" t="s">
        <v>101</v>
      </c>
      <c r="E4" s="319"/>
      <c r="F4" s="319"/>
      <c r="G4" s="319"/>
      <c r="H4" s="319"/>
      <c r="I4" s="319"/>
      <c r="J4" s="319"/>
      <c r="K4" s="320"/>
      <c r="L4" s="306" t="s">
        <v>59</v>
      </c>
    </row>
    <row r="5" spans="1:14" ht="30" customHeight="1" x14ac:dyDescent="0.35">
      <c r="B5" s="310"/>
      <c r="C5" s="313"/>
      <c r="D5" s="349" t="s">
        <v>15</v>
      </c>
      <c r="E5" s="350"/>
      <c r="F5" s="349" t="s">
        <v>16</v>
      </c>
      <c r="G5" s="350"/>
      <c r="H5" s="349" t="s">
        <v>13</v>
      </c>
      <c r="I5" s="350"/>
      <c r="J5" s="321" t="s">
        <v>14</v>
      </c>
      <c r="K5" s="320"/>
      <c r="L5" s="307"/>
    </row>
    <row r="6" spans="1:14" ht="30" customHeight="1" x14ac:dyDescent="0.35">
      <c r="B6" s="311"/>
      <c r="C6" s="314"/>
      <c r="D6" s="31" t="s">
        <v>9</v>
      </c>
      <c r="E6" s="32" t="s">
        <v>8</v>
      </c>
      <c r="F6" s="33" t="s">
        <v>9</v>
      </c>
      <c r="G6" s="34" t="s">
        <v>8</v>
      </c>
      <c r="H6" s="31" t="s">
        <v>9</v>
      </c>
      <c r="I6" s="32" t="s">
        <v>8</v>
      </c>
      <c r="J6" s="31" t="s">
        <v>9</v>
      </c>
      <c r="K6" s="32" t="s">
        <v>8</v>
      </c>
      <c r="L6" s="308"/>
    </row>
    <row r="7" spans="1:14" ht="15.5" x14ac:dyDescent="0.35">
      <c r="B7" s="323">
        <v>2012</v>
      </c>
      <c r="C7" s="24" t="s">
        <v>38</v>
      </c>
      <c r="D7" s="40">
        <v>217</v>
      </c>
      <c r="E7" s="39">
        <v>4.2</v>
      </c>
      <c r="F7" s="40">
        <v>3324</v>
      </c>
      <c r="G7" s="37">
        <v>63.9</v>
      </c>
      <c r="H7" s="40">
        <v>23</v>
      </c>
      <c r="I7" s="37">
        <v>0.4</v>
      </c>
      <c r="J7" s="40">
        <v>1635</v>
      </c>
      <c r="K7" s="37">
        <v>31.4</v>
      </c>
      <c r="L7" s="41">
        <f>SUM(D7,F7,H7,J7)</f>
        <v>5199</v>
      </c>
    </row>
    <row r="8" spans="1:14" ht="15.5" x14ac:dyDescent="0.35">
      <c r="B8" s="315"/>
      <c r="C8" s="26" t="s">
        <v>39</v>
      </c>
      <c r="D8" s="47">
        <v>209</v>
      </c>
      <c r="E8" s="58">
        <v>4.0999999999999996</v>
      </c>
      <c r="F8" s="47">
        <v>3214</v>
      </c>
      <c r="G8" s="69">
        <v>63.2</v>
      </c>
      <c r="H8" s="47">
        <v>25</v>
      </c>
      <c r="I8" s="69">
        <v>0.5</v>
      </c>
      <c r="J8" s="47">
        <v>1636</v>
      </c>
      <c r="K8" s="69">
        <v>32.200000000000003</v>
      </c>
      <c r="L8" s="71">
        <f t="shared" ref="L8:L45" si="0">SUM(D8,F8,H8,J8)</f>
        <v>5084</v>
      </c>
      <c r="N8" s="12"/>
    </row>
    <row r="9" spans="1:14" ht="15.5" x14ac:dyDescent="0.35">
      <c r="B9" s="315"/>
      <c r="C9" s="27" t="s">
        <v>40</v>
      </c>
      <c r="D9" s="43">
        <v>204</v>
      </c>
      <c r="E9" s="58">
        <v>4</v>
      </c>
      <c r="F9" s="47">
        <v>3150</v>
      </c>
      <c r="G9" s="69">
        <v>62.5</v>
      </c>
      <c r="H9" s="47">
        <v>23</v>
      </c>
      <c r="I9" s="69">
        <v>0.5</v>
      </c>
      <c r="J9" s="47">
        <v>1663</v>
      </c>
      <c r="K9" s="69">
        <v>33</v>
      </c>
      <c r="L9" s="71">
        <f t="shared" si="0"/>
        <v>5040</v>
      </c>
      <c r="N9" s="12"/>
    </row>
    <row r="10" spans="1:14" ht="15.5" x14ac:dyDescent="0.35">
      <c r="B10" s="316"/>
      <c r="C10" s="27" t="s">
        <v>41</v>
      </c>
      <c r="D10" s="52">
        <v>207</v>
      </c>
      <c r="E10" s="55">
        <v>4.0999999999999996</v>
      </c>
      <c r="F10" s="56">
        <v>3154</v>
      </c>
      <c r="G10" s="53">
        <v>61.8</v>
      </c>
      <c r="H10" s="56">
        <v>24</v>
      </c>
      <c r="I10" s="53">
        <v>0.5</v>
      </c>
      <c r="J10" s="56">
        <v>1716</v>
      </c>
      <c r="K10" s="53">
        <v>33.6</v>
      </c>
      <c r="L10" s="57">
        <f t="shared" si="0"/>
        <v>5101</v>
      </c>
    </row>
    <row r="11" spans="1:14" ht="15.5" x14ac:dyDescent="0.35">
      <c r="B11" s="323">
        <v>2013</v>
      </c>
      <c r="C11" s="35" t="s">
        <v>38</v>
      </c>
      <c r="D11" s="43">
        <v>212</v>
      </c>
      <c r="E11" s="69">
        <v>4.0999999999999996</v>
      </c>
      <c r="F11" s="45">
        <v>3152</v>
      </c>
      <c r="G11" s="58">
        <v>61.5</v>
      </c>
      <c r="H11" s="47">
        <v>24</v>
      </c>
      <c r="I11" s="69">
        <v>0.5</v>
      </c>
      <c r="J11" s="47">
        <v>1739</v>
      </c>
      <c r="K11" s="69">
        <v>33.9</v>
      </c>
      <c r="L11" s="41">
        <f t="shared" si="0"/>
        <v>5127</v>
      </c>
    </row>
    <row r="12" spans="1:14" ht="15.5" x14ac:dyDescent="0.35">
      <c r="B12" s="315"/>
      <c r="C12" s="42" t="s">
        <v>39</v>
      </c>
      <c r="D12" s="43">
        <v>203</v>
      </c>
      <c r="E12" s="69">
        <v>4</v>
      </c>
      <c r="F12" s="45">
        <v>3113</v>
      </c>
      <c r="G12" s="58">
        <v>61.4</v>
      </c>
      <c r="H12" s="47">
        <v>27</v>
      </c>
      <c r="I12" s="69">
        <v>0.5</v>
      </c>
      <c r="J12" s="47">
        <v>1724</v>
      </c>
      <c r="K12" s="69">
        <v>34</v>
      </c>
      <c r="L12" s="71">
        <f t="shared" si="0"/>
        <v>5067</v>
      </c>
    </row>
    <row r="13" spans="1:14" ht="15.5" x14ac:dyDescent="0.35">
      <c r="B13" s="315"/>
      <c r="C13" s="49" t="s">
        <v>40</v>
      </c>
      <c r="D13" s="43">
        <v>210</v>
      </c>
      <c r="E13" s="69">
        <v>4.0999999999999996</v>
      </c>
      <c r="F13" s="45">
        <v>3105</v>
      </c>
      <c r="G13" s="58">
        <v>60.4</v>
      </c>
      <c r="H13" s="47">
        <v>27</v>
      </c>
      <c r="I13" s="69">
        <v>0.5</v>
      </c>
      <c r="J13" s="47">
        <v>1798</v>
      </c>
      <c r="K13" s="69">
        <v>35</v>
      </c>
      <c r="L13" s="71">
        <f t="shared" si="0"/>
        <v>5140</v>
      </c>
    </row>
    <row r="14" spans="1:14" ht="15.5" x14ac:dyDescent="0.35">
      <c r="B14" s="316"/>
      <c r="C14" s="51" t="s">
        <v>41</v>
      </c>
      <c r="D14" s="52">
        <v>213</v>
      </c>
      <c r="E14" s="53">
        <v>4.0999999999999996</v>
      </c>
      <c r="F14" s="54">
        <v>3110</v>
      </c>
      <c r="G14" s="55">
        <v>59.7</v>
      </c>
      <c r="H14" s="56">
        <v>28</v>
      </c>
      <c r="I14" s="53">
        <v>0.5</v>
      </c>
      <c r="J14" s="56">
        <v>1855</v>
      </c>
      <c r="K14" s="53">
        <v>35.6</v>
      </c>
      <c r="L14" s="57">
        <f t="shared" si="0"/>
        <v>5206</v>
      </c>
    </row>
    <row r="15" spans="1:14" ht="15.5" x14ac:dyDescent="0.35">
      <c r="B15" s="323">
        <v>2014</v>
      </c>
      <c r="C15" s="24" t="s">
        <v>38</v>
      </c>
      <c r="D15" s="43">
        <v>226</v>
      </c>
      <c r="E15" s="69">
        <v>4.3</v>
      </c>
      <c r="F15" s="45">
        <v>3109</v>
      </c>
      <c r="G15" s="58">
        <v>58.7</v>
      </c>
      <c r="H15" s="47">
        <v>30</v>
      </c>
      <c r="I15" s="69">
        <v>0.6</v>
      </c>
      <c r="J15" s="47">
        <v>1929</v>
      </c>
      <c r="K15" s="69">
        <v>36.4</v>
      </c>
      <c r="L15" s="41">
        <f t="shared" si="0"/>
        <v>5294</v>
      </c>
    </row>
    <row r="16" spans="1:14" ht="15.5" x14ac:dyDescent="0.35">
      <c r="B16" s="315"/>
      <c r="C16" s="26" t="s">
        <v>39</v>
      </c>
      <c r="D16" s="43">
        <v>225</v>
      </c>
      <c r="E16" s="69">
        <v>4.2</v>
      </c>
      <c r="F16" s="45">
        <v>3095</v>
      </c>
      <c r="G16" s="58">
        <v>58.2</v>
      </c>
      <c r="H16" s="47">
        <v>32</v>
      </c>
      <c r="I16" s="69">
        <v>0.6</v>
      </c>
      <c r="J16" s="47">
        <v>1968</v>
      </c>
      <c r="K16" s="69">
        <v>37</v>
      </c>
      <c r="L16" s="71">
        <f t="shared" si="0"/>
        <v>5320</v>
      </c>
    </row>
    <row r="17" spans="2:13" ht="15.5" x14ac:dyDescent="0.35">
      <c r="B17" s="315"/>
      <c r="C17" s="27" t="s">
        <v>40</v>
      </c>
      <c r="D17" s="43">
        <v>237</v>
      </c>
      <c r="E17" s="69">
        <v>4.4000000000000004</v>
      </c>
      <c r="F17" s="45">
        <v>3093</v>
      </c>
      <c r="G17" s="58">
        <v>57.7</v>
      </c>
      <c r="H17" s="47">
        <v>34</v>
      </c>
      <c r="I17" s="69">
        <v>0.6</v>
      </c>
      <c r="J17" s="47">
        <v>2000</v>
      </c>
      <c r="K17" s="69">
        <v>37.299999999999997</v>
      </c>
      <c r="L17" s="71">
        <f t="shared" si="0"/>
        <v>5364</v>
      </c>
    </row>
    <row r="18" spans="2:13" ht="15.5" x14ac:dyDescent="0.35">
      <c r="B18" s="316"/>
      <c r="C18" s="27" t="s">
        <v>41</v>
      </c>
      <c r="D18" s="43">
        <v>272</v>
      </c>
      <c r="E18" s="69">
        <v>5</v>
      </c>
      <c r="F18" s="45">
        <v>3059</v>
      </c>
      <c r="G18" s="58">
        <v>56.5</v>
      </c>
      <c r="H18" s="47">
        <v>37</v>
      </c>
      <c r="I18" s="69">
        <v>0.7</v>
      </c>
      <c r="J18" s="47">
        <v>2048</v>
      </c>
      <c r="K18" s="69">
        <v>37.799999999999997</v>
      </c>
      <c r="L18" s="57">
        <f t="shared" si="0"/>
        <v>5416</v>
      </c>
    </row>
    <row r="19" spans="2:13" ht="15.5" x14ac:dyDescent="0.35">
      <c r="B19" s="323">
        <v>2015</v>
      </c>
      <c r="C19" s="35" t="s">
        <v>38</v>
      </c>
      <c r="D19" s="36">
        <v>275</v>
      </c>
      <c r="E19" s="37">
        <v>5.0999999999999996</v>
      </c>
      <c r="F19" s="38">
        <v>3026</v>
      </c>
      <c r="G19" s="39">
        <v>56.2</v>
      </c>
      <c r="H19" s="40">
        <v>37</v>
      </c>
      <c r="I19" s="37">
        <v>0.7</v>
      </c>
      <c r="J19" s="40">
        <v>2044</v>
      </c>
      <c r="K19" s="37">
        <v>38</v>
      </c>
      <c r="L19" s="41">
        <f t="shared" si="0"/>
        <v>5382</v>
      </c>
    </row>
    <row r="20" spans="2:13" ht="15.5" x14ac:dyDescent="0.35">
      <c r="B20" s="315"/>
      <c r="C20" s="42" t="s">
        <v>39</v>
      </c>
      <c r="D20" s="43">
        <v>260</v>
      </c>
      <c r="E20" s="69">
        <v>5</v>
      </c>
      <c r="F20" s="45">
        <v>2934</v>
      </c>
      <c r="G20" s="58">
        <v>56.2</v>
      </c>
      <c r="H20" s="47">
        <v>37</v>
      </c>
      <c r="I20" s="69">
        <v>0.7</v>
      </c>
      <c r="J20" s="47">
        <v>1988</v>
      </c>
      <c r="K20" s="69">
        <v>38.1</v>
      </c>
      <c r="L20" s="71">
        <f t="shared" si="0"/>
        <v>5219</v>
      </c>
    </row>
    <row r="21" spans="2:13" ht="15.5" x14ac:dyDescent="0.35">
      <c r="B21" s="315"/>
      <c r="C21" s="49" t="s">
        <v>40</v>
      </c>
      <c r="D21" s="43">
        <v>271</v>
      </c>
      <c r="E21" s="69">
        <v>5.0999999999999996</v>
      </c>
      <c r="F21" s="45">
        <v>2978</v>
      </c>
      <c r="G21" s="58">
        <v>56</v>
      </c>
      <c r="H21" s="47">
        <v>41</v>
      </c>
      <c r="I21" s="69">
        <v>0.8</v>
      </c>
      <c r="J21" s="47">
        <v>2030</v>
      </c>
      <c r="K21" s="69">
        <v>38.200000000000003</v>
      </c>
      <c r="L21" s="71">
        <f t="shared" si="0"/>
        <v>5320</v>
      </c>
    </row>
    <row r="22" spans="2:13" ht="15.5" x14ac:dyDescent="0.35">
      <c r="B22" s="316"/>
      <c r="C22" s="51" t="s">
        <v>41</v>
      </c>
      <c r="D22" s="52">
        <v>274</v>
      </c>
      <c r="E22" s="53">
        <v>5.0999999999999996</v>
      </c>
      <c r="F22" s="54">
        <v>2980</v>
      </c>
      <c r="G22" s="55">
        <v>55.7</v>
      </c>
      <c r="H22" s="56">
        <v>42</v>
      </c>
      <c r="I22" s="53">
        <v>0.8</v>
      </c>
      <c r="J22" s="56">
        <v>2052</v>
      </c>
      <c r="K22" s="53">
        <v>38.4</v>
      </c>
      <c r="L22" s="57">
        <f t="shared" si="0"/>
        <v>5348</v>
      </c>
    </row>
    <row r="23" spans="2:13" ht="15.5" x14ac:dyDescent="0.35">
      <c r="B23" s="323">
        <v>2016</v>
      </c>
      <c r="C23" s="114" t="s">
        <v>38</v>
      </c>
      <c r="D23" s="74">
        <v>286</v>
      </c>
      <c r="E23" s="37">
        <v>5.3</v>
      </c>
      <c r="F23" s="38">
        <v>2981</v>
      </c>
      <c r="G23" s="37">
        <v>55.4</v>
      </c>
      <c r="H23" s="38">
        <v>43</v>
      </c>
      <c r="I23" s="37">
        <v>0.8</v>
      </c>
      <c r="J23" s="38">
        <v>2075</v>
      </c>
      <c r="K23" s="37">
        <v>38.5</v>
      </c>
      <c r="L23" s="117">
        <f t="shared" si="0"/>
        <v>5385</v>
      </c>
    </row>
    <row r="24" spans="2:13" ht="15.5" x14ac:dyDescent="0.35">
      <c r="B24" s="345"/>
      <c r="C24" s="121" t="s">
        <v>39</v>
      </c>
      <c r="D24" s="134">
        <v>318</v>
      </c>
      <c r="E24" s="135">
        <v>5.9</v>
      </c>
      <c r="F24" s="136">
        <v>3072</v>
      </c>
      <c r="G24" s="135">
        <v>56.7</v>
      </c>
      <c r="H24" s="134">
        <v>49</v>
      </c>
      <c r="I24" s="135">
        <v>0.9</v>
      </c>
      <c r="J24" s="136">
        <v>1977</v>
      </c>
      <c r="K24" s="135">
        <v>36.5</v>
      </c>
      <c r="L24" s="138">
        <f t="shared" si="0"/>
        <v>5416</v>
      </c>
    </row>
    <row r="25" spans="2:13" ht="15.5" x14ac:dyDescent="0.35">
      <c r="B25" s="345"/>
      <c r="C25" s="145" t="s">
        <v>40</v>
      </c>
      <c r="D25" s="134">
        <v>320</v>
      </c>
      <c r="E25" s="135">
        <v>5.9</v>
      </c>
      <c r="F25" s="136">
        <v>3040</v>
      </c>
      <c r="G25" s="135">
        <v>56.4</v>
      </c>
      <c r="H25" s="134">
        <v>50</v>
      </c>
      <c r="I25" s="135">
        <v>0.9</v>
      </c>
      <c r="J25" s="136">
        <v>1979</v>
      </c>
      <c r="K25" s="135">
        <v>36.700000000000003</v>
      </c>
      <c r="L25" s="138">
        <f t="shared" si="0"/>
        <v>5389</v>
      </c>
    </row>
    <row r="26" spans="2:13" ht="15.5" x14ac:dyDescent="0.35">
      <c r="B26" s="346"/>
      <c r="C26" s="201" t="s">
        <v>41</v>
      </c>
      <c r="D26" s="188">
        <v>331</v>
      </c>
      <c r="E26" s="189">
        <v>6.1</v>
      </c>
      <c r="F26" s="190">
        <v>3038</v>
      </c>
      <c r="G26" s="189">
        <v>56.4</v>
      </c>
      <c r="H26" s="188">
        <v>55</v>
      </c>
      <c r="I26" s="197">
        <v>1</v>
      </c>
      <c r="J26" s="190">
        <v>1966</v>
      </c>
      <c r="K26" s="189">
        <v>36.5</v>
      </c>
      <c r="L26" s="191">
        <f t="shared" si="0"/>
        <v>5390</v>
      </c>
    </row>
    <row r="27" spans="2:13" ht="15.5" x14ac:dyDescent="0.35">
      <c r="B27" s="323">
        <v>2017</v>
      </c>
      <c r="C27" s="244" t="s">
        <v>38</v>
      </c>
      <c r="D27" s="134">
        <v>344</v>
      </c>
      <c r="E27" s="135">
        <v>6.3</v>
      </c>
      <c r="F27" s="136">
        <v>3099</v>
      </c>
      <c r="G27" s="135">
        <v>56.8</v>
      </c>
      <c r="H27" s="134">
        <v>62</v>
      </c>
      <c r="I27" s="140">
        <v>1.1000000000000001</v>
      </c>
      <c r="J27" s="136">
        <v>1953</v>
      </c>
      <c r="K27" s="135">
        <v>35.799999999999997</v>
      </c>
      <c r="L27" s="138">
        <f t="shared" si="0"/>
        <v>5458</v>
      </c>
      <c r="M27" s="12"/>
    </row>
    <row r="28" spans="2:13" ht="15.5" x14ac:dyDescent="0.35">
      <c r="B28" s="334"/>
      <c r="C28" s="268" t="s">
        <v>39</v>
      </c>
      <c r="D28" s="134">
        <v>358</v>
      </c>
      <c r="E28" s="135">
        <v>6.5</v>
      </c>
      <c r="F28" s="136">
        <v>3127</v>
      </c>
      <c r="G28" s="135">
        <v>56.4</v>
      </c>
      <c r="H28" s="134">
        <v>63</v>
      </c>
      <c r="I28" s="140">
        <v>1.1000000000000001</v>
      </c>
      <c r="J28" s="136">
        <v>1995</v>
      </c>
      <c r="K28" s="140">
        <v>36</v>
      </c>
      <c r="L28" s="138">
        <f t="shared" si="0"/>
        <v>5543</v>
      </c>
    </row>
    <row r="29" spans="2:13" ht="15.5" x14ac:dyDescent="0.35">
      <c r="B29" s="347"/>
      <c r="C29" s="145" t="s">
        <v>40</v>
      </c>
      <c r="D29" s="134">
        <v>377</v>
      </c>
      <c r="E29" s="135">
        <v>6.6</v>
      </c>
      <c r="F29" s="136">
        <v>3168</v>
      </c>
      <c r="G29" s="135">
        <v>55.8</v>
      </c>
      <c r="H29" s="134">
        <v>69</v>
      </c>
      <c r="I29" s="140">
        <v>1.2</v>
      </c>
      <c r="J29" s="136">
        <v>2061</v>
      </c>
      <c r="K29" s="140">
        <v>36.299999999999997</v>
      </c>
      <c r="L29" s="138">
        <f t="shared" si="0"/>
        <v>5675</v>
      </c>
    </row>
    <row r="30" spans="2:13" ht="15.5" x14ac:dyDescent="0.35">
      <c r="B30" s="348"/>
      <c r="C30" s="201" t="s">
        <v>41</v>
      </c>
      <c r="D30" s="192">
        <v>391</v>
      </c>
      <c r="E30" s="193">
        <v>6.7</v>
      </c>
      <c r="F30" s="194">
        <v>3226</v>
      </c>
      <c r="G30" s="193">
        <v>55.7</v>
      </c>
      <c r="H30" s="192">
        <v>72</v>
      </c>
      <c r="I30" s="195">
        <v>1.2</v>
      </c>
      <c r="J30" s="194">
        <v>2105</v>
      </c>
      <c r="K30" s="195">
        <v>36.299999999999997</v>
      </c>
      <c r="L30" s="191">
        <f t="shared" si="0"/>
        <v>5794</v>
      </c>
    </row>
    <row r="31" spans="2:13" ht="15.5" x14ac:dyDescent="0.35">
      <c r="B31" s="323">
        <v>2018</v>
      </c>
      <c r="C31" s="244" t="s">
        <v>38</v>
      </c>
      <c r="D31" s="134">
        <v>402</v>
      </c>
      <c r="E31" s="135">
        <v>6.8</v>
      </c>
      <c r="F31" s="136">
        <v>3264</v>
      </c>
      <c r="G31" s="135">
        <v>55.2</v>
      </c>
      <c r="H31" s="134">
        <v>73</v>
      </c>
      <c r="I31" s="140">
        <v>1.2</v>
      </c>
      <c r="J31" s="136">
        <v>2172</v>
      </c>
      <c r="K31" s="140">
        <v>36.700000000000003</v>
      </c>
      <c r="L31" s="138">
        <f t="shared" si="0"/>
        <v>5911</v>
      </c>
    </row>
    <row r="32" spans="2:13" ht="15.5" x14ac:dyDescent="0.35">
      <c r="B32" s="345"/>
      <c r="C32" s="269" t="s">
        <v>39</v>
      </c>
      <c r="D32" s="160">
        <v>429</v>
      </c>
      <c r="E32" s="140">
        <v>7</v>
      </c>
      <c r="F32" s="136">
        <v>3305</v>
      </c>
      <c r="G32" s="135">
        <v>54.1</v>
      </c>
      <c r="H32" s="134">
        <v>71</v>
      </c>
      <c r="I32" s="140">
        <v>1.2</v>
      </c>
      <c r="J32" s="136">
        <v>2308</v>
      </c>
      <c r="K32" s="140">
        <v>37.799999999999997</v>
      </c>
      <c r="L32" s="138">
        <f t="shared" si="0"/>
        <v>6113</v>
      </c>
    </row>
    <row r="33" spans="2:12" ht="15.5" x14ac:dyDescent="0.35">
      <c r="B33" s="345"/>
      <c r="C33" s="145" t="s">
        <v>40</v>
      </c>
      <c r="D33" s="160">
        <v>446</v>
      </c>
      <c r="E33" s="140">
        <v>7.2</v>
      </c>
      <c r="F33" s="136">
        <v>3297</v>
      </c>
      <c r="G33" s="135">
        <v>53.3</v>
      </c>
      <c r="H33" s="134">
        <v>74</v>
      </c>
      <c r="I33" s="140">
        <v>1.2</v>
      </c>
      <c r="J33" s="136">
        <v>2367</v>
      </c>
      <c r="K33" s="140">
        <v>38.299999999999997</v>
      </c>
      <c r="L33" s="138">
        <f t="shared" si="0"/>
        <v>6184</v>
      </c>
    </row>
    <row r="34" spans="2:12" ht="15.5" x14ac:dyDescent="0.35">
      <c r="B34" s="346"/>
      <c r="C34" s="201" t="s">
        <v>41</v>
      </c>
      <c r="D34" s="179">
        <v>489</v>
      </c>
      <c r="E34" s="195">
        <v>7.6</v>
      </c>
      <c r="F34" s="194">
        <v>3396</v>
      </c>
      <c r="G34" s="193">
        <v>52.6</v>
      </c>
      <c r="H34" s="192">
        <v>81</v>
      </c>
      <c r="I34" s="195">
        <v>1.3</v>
      </c>
      <c r="J34" s="194">
        <v>2488</v>
      </c>
      <c r="K34" s="195">
        <v>38.5</v>
      </c>
      <c r="L34" s="196">
        <f t="shared" si="0"/>
        <v>6454</v>
      </c>
    </row>
    <row r="35" spans="2:12" ht="15.5" x14ac:dyDescent="0.35">
      <c r="B35" s="323">
        <v>2019</v>
      </c>
      <c r="C35" s="244" t="s">
        <v>38</v>
      </c>
      <c r="D35" s="134">
        <v>524</v>
      </c>
      <c r="E35" s="135">
        <v>7.8</v>
      </c>
      <c r="F35" s="136">
        <v>3526</v>
      </c>
      <c r="G35" s="135">
        <v>52.7</v>
      </c>
      <c r="H35" s="134">
        <v>84</v>
      </c>
      <c r="I35" s="140">
        <v>1.3</v>
      </c>
      <c r="J35" s="136">
        <v>2555</v>
      </c>
      <c r="K35" s="140">
        <v>38.200000000000003</v>
      </c>
      <c r="L35" s="138">
        <f t="shared" si="0"/>
        <v>6689</v>
      </c>
    </row>
    <row r="36" spans="2:12" ht="15.5" x14ac:dyDescent="0.35">
      <c r="B36" s="345"/>
      <c r="C36" s="269" t="s">
        <v>39</v>
      </c>
      <c r="D36" s="160">
        <v>542</v>
      </c>
      <c r="E36" s="140">
        <v>8</v>
      </c>
      <c r="F36" s="136">
        <v>3668</v>
      </c>
      <c r="G36" s="135">
        <v>54.1</v>
      </c>
      <c r="H36" s="134">
        <v>89</v>
      </c>
      <c r="I36" s="140">
        <v>1.3</v>
      </c>
      <c r="J36" s="136">
        <v>2486</v>
      </c>
      <c r="K36" s="140">
        <v>36.6</v>
      </c>
      <c r="L36" s="138">
        <f t="shared" si="0"/>
        <v>6785</v>
      </c>
    </row>
    <row r="37" spans="2:12" ht="15.5" x14ac:dyDescent="0.35">
      <c r="B37" s="345"/>
      <c r="C37" s="145" t="s">
        <v>40</v>
      </c>
      <c r="D37" s="160">
        <v>571</v>
      </c>
      <c r="E37" s="140">
        <v>8.1999999999999993</v>
      </c>
      <c r="F37" s="136">
        <v>3836</v>
      </c>
      <c r="G37" s="135">
        <v>55.4</v>
      </c>
      <c r="H37" s="134">
        <v>96</v>
      </c>
      <c r="I37" s="140">
        <v>1.4</v>
      </c>
      <c r="J37" s="136">
        <v>2425</v>
      </c>
      <c r="K37" s="140">
        <v>35</v>
      </c>
      <c r="L37" s="138">
        <f t="shared" si="0"/>
        <v>6928</v>
      </c>
    </row>
    <row r="38" spans="2:12" ht="15.5" x14ac:dyDescent="0.35">
      <c r="B38" s="345"/>
      <c r="C38" s="145" t="s">
        <v>41</v>
      </c>
      <c r="D38" s="179">
        <v>596</v>
      </c>
      <c r="E38" s="195">
        <v>8.4</v>
      </c>
      <c r="F38" s="194">
        <v>3993</v>
      </c>
      <c r="G38" s="193">
        <v>56</v>
      </c>
      <c r="H38" s="192">
        <v>100</v>
      </c>
      <c r="I38" s="195">
        <v>1.4</v>
      </c>
      <c r="J38" s="194">
        <v>2445</v>
      </c>
      <c r="K38" s="195">
        <v>34.299999999999997</v>
      </c>
      <c r="L38" s="191">
        <f t="shared" si="0"/>
        <v>7134</v>
      </c>
    </row>
    <row r="39" spans="2:12" ht="15.5" x14ac:dyDescent="0.35">
      <c r="B39" s="323">
        <v>2020</v>
      </c>
      <c r="C39" s="244" t="s">
        <v>38</v>
      </c>
      <c r="D39" s="134">
        <v>613</v>
      </c>
      <c r="E39" s="135">
        <v>8.3000000000000007</v>
      </c>
      <c r="F39" s="136">
        <v>4131</v>
      </c>
      <c r="G39" s="135">
        <v>56.1</v>
      </c>
      <c r="H39" s="134">
        <v>111</v>
      </c>
      <c r="I39" s="140">
        <v>1.5</v>
      </c>
      <c r="J39" s="136">
        <v>2513</v>
      </c>
      <c r="K39" s="140">
        <v>34.1</v>
      </c>
      <c r="L39" s="138">
        <f t="shared" si="0"/>
        <v>7368</v>
      </c>
    </row>
    <row r="40" spans="2:12" ht="15.5" x14ac:dyDescent="0.35">
      <c r="B40" s="345"/>
      <c r="C40" s="269" t="s">
        <v>39</v>
      </c>
      <c r="D40" s="160">
        <v>630</v>
      </c>
      <c r="E40" s="140">
        <v>8.5</v>
      </c>
      <c r="F40" s="136">
        <v>4167</v>
      </c>
      <c r="G40" s="135">
        <v>56.1</v>
      </c>
      <c r="H40" s="134">
        <v>117</v>
      </c>
      <c r="I40" s="140">
        <v>1.6</v>
      </c>
      <c r="J40" s="136">
        <v>2520</v>
      </c>
      <c r="K40" s="140">
        <v>33.9</v>
      </c>
      <c r="L40" s="138">
        <f t="shared" si="0"/>
        <v>7434</v>
      </c>
    </row>
    <row r="41" spans="2:12" ht="15.5" x14ac:dyDescent="0.35">
      <c r="B41" s="345"/>
      <c r="C41" s="145" t="s">
        <v>40</v>
      </c>
      <c r="D41" s="160">
        <v>636</v>
      </c>
      <c r="E41" s="140">
        <v>8.5210000000000008</v>
      </c>
      <c r="F41" s="136">
        <v>4167</v>
      </c>
      <c r="G41" s="135">
        <v>55.83</v>
      </c>
      <c r="H41" s="134">
        <v>116</v>
      </c>
      <c r="I41" s="140">
        <v>1.554</v>
      </c>
      <c r="J41" s="136">
        <v>2545</v>
      </c>
      <c r="K41" s="140">
        <v>34.1</v>
      </c>
      <c r="L41" s="138">
        <f t="shared" si="0"/>
        <v>7464</v>
      </c>
    </row>
    <row r="42" spans="2:12" ht="15.5" x14ac:dyDescent="0.35">
      <c r="B42" s="345"/>
      <c r="C42" s="145" t="s">
        <v>41</v>
      </c>
      <c r="D42" s="160">
        <v>658</v>
      </c>
      <c r="E42" s="140">
        <v>8.6690000000000005</v>
      </c>
      <c r="F42" s="136">
        <v>4232</v>
      </c>
      <c r="G42" s="135">
        <v>55.76</v>
      </c>
      <c r="H42" s="134">
        <v>119</v>
      </c>
      <c r="I42" s="140">
        <v>1.5680000000000001</v>
      </c>
      <c r="J42" s="136">
        <v>2581</v>
      </c>
      <c r="K42" s="140">
        <v>34.01</v>
      </c>
      <c r="L42" s="138">
        <f t="shared" si="0"/>
        <v>7590</v>
      </c>
    </row>
    <row r="43" spans="2:12" ht="15.5" x14ac:dyDescent="0.35">
      <c r="B43" s="330">
        <v>2021</v>
      </c>
      <c r="C43" s="237" t="s">
        <v>38</v>
      </c>
      <c r="D43" s="248">
        <v>693</v>
      </c>
      <c r="E43" s="249">
        <v>8.8659999999999997</v>
      </c>
      <c r="F43" s="254">
        <v>4375</v>
      </c>
      <c r="G43" s="285">
        <v>55.97</v>
      </c>
      <c r="H43" s="248">
        <v>121</v>
      </c>
      <c r="I43" s="249">
        <v>1.548</v>
      </c>
      <c r="J43" s="254">
        <v>2627</v>
      </c>
      <c r="K43" s="251">
        <v>33.61</v>
      </c>
      <c r="L43" s="225">
        <f t="shared" si="0"/>
        <v>7816</v>
      </c>
    </row>
    <row r="44" spans="2:12" ht="15.5" x14ac:dyDescent="0.35">
      <c r="B44" s="331"/>
      <c r="C44" s="145" t="s">
        <v>39</v>
      </c>
      <c r="D44" s="160">
        <v>710</v>
      </c>
      <c r="E44" s="161">
        <v>8.8719999999999999</v>
      </c>
      <c r="F44" s="210">
        <v>4548</v>
      </c>
      <c r="G44" s="209">
        <v>56.83</v>
      </c>
      <c r="H44" s="160">
        <v>129</v>
      </c>
      <c r="I44" s="161">
        <v>1.6120000000000001</v>
      </c>
      <c r="J44" s="210">
        <v>2616</v>
      </c>
      <c r="K44" s="139">
        <v>32.69</v>
      </c>
      <c r="L44" s="150">
        <f t="shared" si="0"/>
        <v>8003</v>
      </c>
    </row>
    <row r="45" spans="2:12" ht="15.5" x14ac:dyDescent="0.35">
      <c r="B45" s="332"/>
      <c r="C45" s="201" t="s">
        <v>40</v>
      </c>
      <c r="D45" s="179">
        <v>730</v>
      </c>
      <c r="E45" s="195">
        <v>8.7940000000000005</v>
      </c>
      <c r="F45" s="194">
        <v>4624</v>
      </c>
      <c r="G45" s="193">
        <v>55.7</v>
      </c>
      <c r="H45" s="192">
        <v>133</v>
      </c>
      <c r="I45" s="195">
        <v>1.6020000000000001</v>
      </c>
      <c r="J45" s="194">
        <v>2814</v>
      </c>
      <c r="K45" s="180">
        <v>33.9</v>
      </c>
      <c r="L45" s="205">
        <f t="shared" si="0"/>
        <v>8301</v>
      </c>
    </row>
  </sheetData>
  <mergeCells count="18">
    <mergeCell ref="L4:L6"/>
    <mergeCell ref="B7:B10"/>
    <mergeCell ref="B11:B14"/>
    <mergeCell ref="B15:B18"/>
    <mergeCell ref="B19:B22"/>
    <mergeCell ref="B4:B6"/>
    <mergeCell ref="C4:C6"/>
    <mergeCell ref="D4:K4"/>
    <mergeCell ref="D5:E5"/>
    <mergeCell ref="F5:G5"/>
    <mergeCell ref="H5:I5"/>
    <mergeCell ref="J5:K5"/>
    <mergeCell ref="B43:B45"/>
    <mergeCell ref="B35:B38"/>
    <mergeCell ref="B31:B34"/>
    <mergeCell ref="B27:B30"/>
    <mergeCell ref="B23:B26"/>
    <mergeCell ref="B39:B42"/>
  </mergeCells>
  <hyperlinks>
    <hyperlink ref="A1" location="Index!A1" display="Return to index"/>
  </hyperlink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workbookViewId="0">
      <pane ySplit="6" topLeftCell="A40" activePane="bottomLeft" state="frozen"/>
      <selection pane="bottomLeft" activeCell="V67" sqref="V67"/>
    </sheetView>
  </sheetViews>
  <sheetFormatPr defaultColWidth="9.1796875" defaultRowHeight="14.5" x14ac:dyDescent="0.35"/>
  <cols>
    <col min="1" max="1" width="9.1796875" style="2"/>
    <col min="2" max="2" width="8.54296875" style="2" customWidth="1"/>
    <col min="3" max="3" width="10" style="2" customWidth="1"/>
    <col min="4" max="4" width="7.81640625" style="2" customWidth="1"/>
    <col min="5" max="5" width="6.453125" style="2" customWidth="1"/>
    <col min="6" max="6" width="7.81640625" style="2" customWidth="1"/>
    <col min="7" max="7" width="6.453125" style="2" customWidth="1"/>
    <col min="8" max="8" width="7.81640625" style="2" customWidth="1"/>
    <col min="9" max="9" width="6.453125" style="2" customWidth="1"/>
    <col min="10" max="10" width="7.81640625" style="2" customWidth="1"/>
    <col min="11" max="11" width="6.453125" style="2" customWidth="1"/>
    <col min="12" max="12" width="10" style="2" customWidth="1"/>
    <col min="13" max="16384" width="9.1796875" style="2"/>
  </cols>
  <sheetData>
    <row r="1" spans="1:14" x14ac:dyDescent="0.35">
      <c r="A1" s="1" t="s">
        <v>94</v>
      </c>
    </row>
    <row r="2" spans="1:14" ht="18.5" x14ac:dyDescent="0.45">
      <c r="B2" s="76" t="s">
        <v>103</v>
      </c>
    </row>
    <row r="4" spans="1:14" ht="15" customHeight="1" x14ac:dyDescent="0.35">
      <c r="B4" s="309" t="s">
        <v>3</v>
      </c>
      <c r="C4" s="312" t="s">
        <v>67</v>
      </c>
      <c r="D4" s="321" t="s">
        <v>104</v>
      </c>
      <c r="E4" s="319"/>
      <c r="F4" s="319"/>
      <c r="G4" s="319"/>
      <c r="H4" s="319"/>
      <c r="I4" s="319"/>
      <c r="J4" s="319"/>
      <c r="K4" s="320"/>
      <c r="L4" s="306" t="s">
        <v>59</v>
      </c>
    </row>
    <row r="5" spans="1:14" ht="37.5" customHeight="1" x14ac:dyDescent="0.35">
      <c r="B5" s="310"/>
      <c r="C5" s="313"/>
      <c r="D5" s="352" t="s">
        <v>49</v>
      </c>
      <c r="E5" s="352"/>
      <c r="F5" s="349" t="s">
        <v>12</v>
      </c>
      <c r="G5" s="350"/>
      <c r="H5" s="349" t="s">
        <v>13</v>
      </c>
      <c r="I5" s="350"/>
      <c r="J5" s="351" t="s">
        <v>14</v>
      </c>
      <c r="K5" s="351"/>
      <c r="L5" s="307"/>
    </row>
    <row r="6" spans="1:14" ht="30" customHeight="1" x14ac:dyDescent="0.35">
      <c r="B6" s="311"/>
      <c r="C6" s="314"/>
      <c r="D6" s="31" t="s">
        <v>9</v>
      </c>
      <c r="E6" s="32" t="s">
        <v>8</v>
      </c>
      <c r="F6" s="33" t="s">
        <v>9</v>
      </c>
      <c r="G6" s="34" t="s">
        <v>8</v>
      </c>
      <c r="H6" s="31" t="s">
        <v>9</v>
      </c>
      <c r="I6" s="32" t="s">
        <v>8</v>
      </c>
      <c r="J6" s="31" t="s">
        <v>9</v>
      </c>
      <c r="K6" s="32" t="s">
        <v>8</v>
      </c>
      <c r="L6" s="308"/>
    </row>
    <row r="7" spans="1:14" ht="15.5" x14ac:dyDescent="0.35">
      <c r="B7" s="323">
        <v>2012</v>
      </c>
      <c r="C7" s="24" t="s">
        <v>38</v>
      </c>
      <c r="D7" s="40">
        <v>69</v>
      </c>
      <c r="E7" s="39">
        <v>1.3</v>
      </c>
      <c r="F7" s="40">
        <v>4148</v>
      </c>
      <c r="G7" s="37">
        <v>79.8</v>
      </c>
      <c r="H7" s="40">
        <v>76</v>
      </c>
      <c r="I7" s="37">
        <v>1.5</v>
      </c>
      <c r="J7" s="40">
        <v>906</v>
      </c>
      <c r="K7" s="37">
        <v>17.399999999999999</v>
      </c>
      <c r="L7" s="41">
        <f>SUM(D7,F7,H7,J7)</f>
        <v>5199</v>
      </c>
      <c r="N7" s="12"/>
    </row>
    <row r="8" spans="1:14" ht="15.5" x14ac:dyDescent="0.35">
      <c r="B8" s="315"/>
      <c r="C8" s="26" t="s">
        <v>39</v>
      </c>
      <c r="D8" s="47">
        <v>67</v>
      </c>
      <c r="E8" s="58">
        <v>1.3</v>
      </c>
      <c r="F8" s="47">
        <v>4024</v>
      </c>
      <c r="G8" s="69">
        <v>79.2</v>
      </c>
      <c r="H8" s="47">
        <v>75</v>
      </c>
      <c r="I8" s="69">
        <v>1.5</v>
      </c>
      <c r="J8" s="47">
        <v>918</v>
      </c>
      <c r="K8" s="69">
        <v>18.100000000000001</v>
      </c>
      <c r="L8" s="71">
        <f t="shared" ref="L8:L26" si="0">SUM(D8,F8,H8,J8)</f>
        <v>5084</v>
      </c>
      <c r="N8" s="12"/>
    </row>
    <row r="9" spans="1:14" ht="15.5" x14ac:dyDescent="0.35">
      <c r="B9" s="315"/>
      <c r="C9" s="27" t="s">
        <v>40</v>
      </c>
      <c r="D9" s="43">
        <v>71</v>
      </c>
      <c r="E9" s="58">
        <v>1.4</v>
      </c>
      <c r="F9" s="47">
        <v>4008</v>
      </c>
      <c r="G9" s="69">
        <v>79.5</v>
      </c>
      <c r="H9" s="47">
        <v>74</v>
      </c>
      <c r="I9" s="69">
        <v>1.5</v>
      </c>
      <c r="J9" s="47">
        <v>887</v>
      </c>
      <c r="K9" s="69">
        <v>17.600000000000001</v>
      </c>
      <c r="L9" s="71">
        <f t="shared" si="0"/>
        <v>5040</v>
      </c>
      <c r="N9" s="12"/>
    </row>
    <row r="10" spans="1:14" ht="15.5" x14ac:dyDescent="0.35">
      <c r="B10" s="316"/>
      <c r="C10" s="27" t="s">
        <v>41</v>
      </c>
      <c r="D10" s="52">
        <v>71</v>
      </c>
      <c r="E10" s="55">
        <v>1.4</v>
      </c>
      <c r="F10" s="56">
        <v>4064</v>
      </c>
      <c r="G10" s="53">
        <v>79.7</v>
      </c>
      <c r="H10" s="56">
        <v>72</v>
      </c>
      <c r="I10" s="53">
        <v>1.4</v>
      </c>
      <c r="J10" s="56">
        <v>894</v>
      </c>
      <c r="K10" s="53">
        <v>17.5</v>
      </c>
      <c r="L10" s="71">
        <f t="shared" si="0"/>
        <v>5101</v>
      </c>
      <c r="N10" s="12"/>
    </row>
    <row r="11" spans="1:14" ht="15.5" x14ac:dyDescent="0.35">
      <c r="B11" s="323">
        <v>2013</v>
      </c>
      <c r="C11" s="35" t="s">
        <v>38</v>
      </c>
      <c r="D11" s="43">
        <v>80</v>
      </c>
      <c r="E11" s="69">
        <v>1.6</v>
      </c>
      <c r="F11" s="45">
        <v>4089</v>
      </c>
      <c r="G11" s="58">
        <v>79.8</v>
      </c>
      <c r="H11" s="47">
        <v>70</v>
      </c>
      <c r="I11" s="69">
        <v>1.4</v>
      </c>
      <c r="J11" s="47">
        <v>888</v>
      </c>
      <c r="K11" s="69">
        <v>17.3</v>
      </c>
      <c r="L11" s="41">
        <f t="shared" si="0"/>
        <v>5127</v>
      </c>
      <c r="N11" s="12"/>
    </row>
    <row r="12" spans="1:14" ht="15.5" x14ac:dyDescent="0.35">
      <c r="B12" s="315"/>
      <c r="C12" s="42" t="s">
        <v>39</v>
      </c>
      <c r="D12" s="43">
        <v>79</v>
      </c>
      <c r="E12" s="69">
        <v>1.6</v>
      </c>
      <c r="F12" s="45">
        <v>4063</v>
      </c>
      <c r="G12" s="58">
        <v>80.2</v>
      </c>
      <c r="H12" s="47">
        <v>73</v>
      </c>
      <c r="I12" s="69">
        <v>1.4</v>
      </c>
      <c r="J12" s="47">
        <v>852</v>
      </c>
      <c r="K12" s="69">
        <v>16.8</v>
      </c>
      <c r="L12" s="71">
        <f t="shared" si="0"/>
        <v>5067</v>
      </c>
      <c r="N12" s="12"/>
    </row>
    <row r="13" spans="1:14" ht="15.5" x14ac:dyDescent="0.35">
      <c r="B13" s="315"/>
      <c r="C13" s="49" t="s">
        <v>40</v>
      </c>
      <c r="D13" s="43">
        <v>81</v>
      </c>
      <c r="E13" s="69">
        <v>1.6</v>
      </c>
      <c r="F13" s="45">
        <v>4078</v>
      </c>
      <c r="G13" s="58">
        <v>79.3</v>
      </c>
      <c r="H13" s="47">
        <v>70</v>
      </c>
      <c r="I13" s="69">
        <v>1.4</v>
      </c>
      <c r="J13" s="47">
        <v>911</v>
      </c>
      <c r="K13" s="69">
        <v>17.7</v>
      </c>
      <c r="L13" s="71">
        <f t="shared" si="0"/>
        <v>5140</v>
      </c>
      <c r="N13" s="12"/>
    </row>
    <row r="14" spans="1:14" ht="15.5" x14ac:dyDescent="0.35">
      <c r="B14" s="316"/>
      <c r="C14" s="51" t="s">
        <v>41</v>
      </c>
      <c r="D14" s="52">
        <v>86</v>
      </c>
      <c r="E14" s="53">
        <v>1.7</v>
      </c>
      <c r="F14" s="54">
        <v>4139</v>
      </c>
      <c r="G14" s="55">
        <v>79.5</v>
      </c>
      <c r="H14" s="56">
        <v>71</v>
      </c>
      <c r="I14" s="53">
        <v>1.4</v>
      </c>
      <c r="J14" s="56">
        <v>910</v>
      </c>
      <c r="K14" s="53">
        <v>17.5</v>
      </c>
      <c r="L14" s="57">
        <f t="shared" si="0"/>
        <v>5206</v>
      </c>
      <c r="N14" s="12"/>
    </row>
    <row r="15" spans="1:14" ht="15.5" x14ac:dyDescent="0.35">
      <c r="B15" s="323">
        <v>2014</v>
      </c>
      <c r="C15" s="24" t="s">
        <v>38</v>
      </c>
      <c r="D15" s="43">
        <v>88</v>
      </c>
      <c r="E15" s="69">
        <v>1.7</v>
      </c>
      <c r="F15" s="45">
        <v>4175</v>
      </c>
      <c r="G15" s="58">
        <v>78.900000000000006</v>
      </c>
      <c r="H15" s="43">
        <v>80</v>
      </c>
      <c r="I15" s="69">
        <v>1.5</v>
      </c>
      <c r="J15" s="47">
        <v>951</v>
      </c>
      <c r="K15" s="69">
        <v>18</v>
      </c>
      <c r="L15" s="71">
        <f t="shared" si="0"/>
        <v>5294</v>
      </c>
      <c r="N15" s="12"/>
    </row>
    <row r="16" spans="1:14" ht="15.5" x14ac:dyDescent="0.35">
      <c r="B16" s="315"/>
      <c r="C16" s="26" t="s">
        <v>39</v>
      </c>
      <c r="D16" s="43">
        <v>84</v>
      </c>
      <c r="E16" s="69">
        <v>1.6</v>
      </c>
      <c r="F16" s="45">
        <v>4144</v>
      </c>
      <c r="G16" s="58">
        <v>77.900000000000006</v>
      </c>
      <c r="H16" s="43">
        <v>79</v>
      </c>
      <c r="I16" s="69">
        <v>1.5</v>
      </c>
      <c r="J16" s="47">
        <v>1013</v>
      </c>
      <c r="K16" s="69">
        <v>19</v>
      </c>
      <c r="L16" s="71">
        <f t="shared" si="0"/>
        <v>5320</v>
      </c>
      <c r="N16" s="12"/>
    </row>
    <row r="17" spans="2:14" ht="15.5" x14ac:dyDescent="0.35">
      <c r="B17" s="315"/>
      <c r="C17" s="27" t="s">
        <v>40</v>
      </c>
      <c r="D17" s="43">
        <v>85</v>
      </c>
      <c r="E17" s="69">
        <v>1.6</v>
      </c>
      <c r="F17" s="45">
        <v>4121</v>
      </c>
      <c r="G17" s="58">
        <v>76.8</v>
      </c>
      <c r="H17" s="43">
        <v>80</v>
      </c>
      <c r="I17" s="69">
        <v>1.5</v>
      </c>
      <c r="J17" s="47">
        <v>1078</v>
      </c>
      <c r="K17" s="69">
        <v>20.100000000000001</v>
      </c>
      <c r="L17" s="71">
        <f t="shared" si="0"/>
        <v>5364</v>
      </c>
      <c r="N17" s="12"/>
    </row>
    <row r="18" spans="2:14" ht="15.5" x14ac:dyDescent="0.35">
      <c r="B18" s="316"/>
      <c r="C18" s="27" t="s">
        <v>41</v>
      </c>
      <c r="D18" s="43">
        <v>86</v>
      </c>
      <c r="E18" s="69">
        <v>1.6</v>
      </c>
      <c r="F18" s="45">
        <v>4322</v>
      </c>
      <c r="G18" s="58">
        <v>79.8</v>
      </c>
      <c r="H18" s="43">
        <v>80</v>
      </c>
      <c r="I18" s="69">
        <v>1.5</v>
      </c>
      <c r="J18" s="47">
        <v>928</v>
      </c>
      <c r="K18" s="69">
        <v>17.100000000000001</v>
      </c>
      <c r="L18" s="71">
        <f t="shared" si="0"/>
        <v>5416</v>
      </c>
      <c r="N18" s="12"/>
    </row>
    <row r="19" spans="2:14" ht="15.5" x14ac:dyDescent="0.35">
      <c r="B19" s="323">
        <v>2015</v>
      </c>
      <c r="C19" s="35" t="s">
        <v>38</v>
      </c>
      <c r="D19" s="36">
        <v>88</v>
      </c>
      <c r="E19" s="37">
        <v>1.6</v>
      </c>
      <c r="F19" s="38">
        <v>4316</v>
      </c>
      <c r="G19" s="39">
        <v>80.2</v>
      </c>
      <c r="H19" s="36">
        <v>80</v>
      </c>
      <c r="I19" s="37">
        <v>1.5</v>
      </c>
      <c r="J19" s="40">
        <v>898</v>
      </c>
      <c r="K19" s="37">
        <v>16.7</v>
      </c>
      <c r="L19" s="41">
        <f t="shared" si="0"/>
        <v>5382</v>
      </c>
      <c r="N19" s="12"/>
    </row>
    <row r="20" spans="2:14" ht="15.5" x14ac:dyDescent="0.35">
      <c r="B20" s="315"/>
      <c r="C20" s="42" t="s">
        <v>39</v>
      </c>
      <c r="D20" s="43">
        <v>89</v>
      </c>
      <c r="E20" s="69">
        <v>1.7</v>
      </c>
      <c r="F20" s="45">
        <v>4200</v>
      </c>
      <c r="G20" s="58">
        <v>80.5</v>
      </c>
      <c r="H20" s="43">
        <v>84</v>
      </c>
      <c r="I20" s="69">
        <v>1.6</v>
      </c>
      <c r="J20" s="47">
        <v>846</v>
      </c>
      <c r="K20" s="69">
        <v>16.2</v>
      </c>
      <c r="L20" s="71">
        <f t="shared" si="0"/>
        <v>5219</v>
      </c>
      <c r="N20" s="12"/>
    </row>
    <row r="21" spans="2:14" ht="15.5" x14ac:dyDescent="0.35">
      <c r="B21" s="315"/>
      <c r="C21" s="49" t="s">
        <v>40</v>
      </c>
      <c r="D21" s="43">
        <v>85</v>
      </c>
      <c r="E21" s="69">
        <v>1.6</v>
      </c>
      <c r="F21" s="45">
        <v>4317</v>
      </c>
      <c r="G21" s="58">
        <v>81.099999999999994</v>
      </c>
      <c r="H21" s="43">
        <v>86</v>
      </c>
      <c r="I21" s="69">
        <v>1.6</v>
      </c>
      <c r="J21" s="47">
        <v>832</v>
      </c>
      <c r="K21" s="69">
        <v>15.6</v>
      </c>
      <c r="L21" s="71">
        <f t="shared" si="0"/>
        <v>5320</v>
      </c>
      <c r="N21" s="12"/>
    </row>
    <row r="22" spans="2:14" ht="15.5" x14ac:dyDescent="0.35">
      <c r="B22" s="316"/>
      <c r="C22" s="51" t="s">
        <v>41</v>
      </c>
      <c r="D22" s="52">
        <v>84</v>
      </c>
      <c r="E22" s="53">
        <v>1.6</v>
      </c>
      <c r="F22" s="54">
        <v>4350</v>
      </c>
      <c r="G22" s="55">
        <v>81.3</v>
      </c>
      <c r="H22" s="52">
        <v>87</v>
      </c>
      <c r="I22" s="53">
        <v>1.6</v>
      </c>
      <c r="J22" s="56">
        <v>827</v>
      </c>
      <c r="K22" s="53">
        <v>15.5</v>
      </c>
      <c r="L22" s="57">
        <f t="shared" si="0"/>
        <v>5348</v>
      </c>
      <c r="N22" s="12"/>
    </row>
    <row r="23" spans="2:14" ht="15.5" x14ac:dyDescent="0.35">
      <c r="B23" s="323">
        <v>2016</v>
      </c>
      <c r="C23" s="114" t="s">
        <v>38</v>
      </c>
      <c r="D23" s="36">
        <v>84</v>
      </c>
      <c r="E23" s="37">
        <v>1.6</v>
      </c>
      <c r="F23" s="40">
        <v>4381</v>
      </c>
      <c r="G23" s="37">
        <v>81.400000000000006</v>
      </c>
      <c r="H23" s="36">
        <v>86</v>
      </c>
      <c r="I23" s="37">
        <v>1.6</v>
      </c>
      <c r="J23" s="40">
        <v>834</v>
      </c>
      <c r="K23" s="37">
        <v>15.5</v>
      </c>
      <c r="L23" s="41">
        <f t="shared" si="0"/>
        <v>5385</v>
      </c>
      <c r="N23" s="12"/>
    </row>
    <row r="24" spans="2:14" ht="15.5" x14ac:dyDescent="0.35">
      <c r="B24" s="331"/>
      <c r="C24" s="121" t="s">
        <v>39</v>
      </c>
      <c r="D24" s="134">
        <v>90</v>
      </c>
      <c r="E24" s="135">
        <v>1.7</v>
      </c>
      <c r="F24" s="136">
        <v>4496</v>
      </c>
      <c r="G24" s="140">
        <v>83</v>
      </c>
      <c r="H24" s="134">
        <v>95</v>
      </c>
      <c r="I24" s="135">
        <v>1.8</v>
      </c>
      <c r="J24" s="134">
        <v>735</v>
      </c>
      <c r="K24" s="135">
        <v>13.6</v>
      </c>
      <c r="L24" s="138">
        <f t="shared" si="0"/>
        <v>5416</v>
      </c>
      <c r="N24" s="12"/>
    </row>
    <row r="25" spans="2:14" ht="15.5" x14ac:dyDescent="0.35">
      <c r="B25" s="331"/>
      <c r="C25" s="121" t="s">
        <v>40</v>
      </c>
      <c r="D25" s="134">
        <v>91</v>
      </c>
      <c r="E25" s="135">
        <v>1.7</v>
      </c>
      <c r="F25" s="136">
        <v>4463</v>
      </c>
      <c r="G25" s="140">
        <v>82.8</v>
      </c>
      <c r="H25" s="134">
        <v>93</v>
      </c>
      <c r="I25" s="135">
        <v>1.7</v>
      </c>
      <c r="J25" s="134">
        <v>742</v>
      </c>
      <c r="K25" s="135">
        <v>13.8</v>
      </c>
      <c r="L25" s="138">
        <f t="shared" si="0"/>
        <v>5389</v>
      </c>
      <c r="N25" s="12"/>
    </row>
    <row r="26" spans="2:14" ht="15.5" x14ac:dyDescent="0.35">
      <c r="B26" s="332"/>
      <c r="C26" s="166" t="s">
        <v>41</v>
      </c>
      <c r="D26" s="192">
        <v>91</v>
      </c>
      <c r="E26" s="193">
        <v>1.7</v>
      </c>
      <c r="F26" s="194">
        <v>4487</v>
      </c>
      <c r="G26" s="195">
        <v>83.2</v>
      </c>
      <c r="H26" s="192">
        <v>99</v>
      </c>
      <c r="I26" s="193">
        <v>1.8</v>
      </c>
      <c r="J26" s="192">
        <v>713</v>
      </c>
      <c r="K26" s="193">
        <v>13.2</v>
      </c>
      <c r="L26" s="196">
        <f t="shared" si="0"/>
        <v>5390</v>
      </c>
      <c r="N26" s="12"/>
    </row>
    <row r="27" spans="2:14" ht="15.5" x14ac:dyDescent="0.35">
      <c r="B27" s="333">
        <v>2017</v>
      </c>
      <c r="C27" s="211" t="s">
        <v>38</v>
      </c>
      <c r="D27" s="134">
        <v>97</v>
      </c>
      <c r="E27" s="135">
        <v>1.8</v>
      </c>
      <c r="F27" s="136">
        <v>4572</v>
      </c>
      <c r="G27" s="140">
        <v>83.8</v>
      </c>
      <c r="H27" s="134">
        <v>108</v>
      </c>
      <c r="I27" s="140">
        <v>2</v>
      </c>
      <c r="J27" s="134">
        <v>681</v>
      </c>
      <c r="K27" s="135">
        <v>12.5</v>
      </c>
      <c r="L27" s="138">
        <f t="shared" ref="L27:L45" si="1">SUM(D27,F27,H27,J27)</f>
        <v>5458</v>
      </c>
      <c r="N27" s="12"/>
    </row>
    <row r="28" spans="2:14" ht="15.5" x14ac:dyDescent="0.35">
      <c r="B28" s="334"/>
      <c r="C28" s="229" t="s">
        <v>39</v>
      </c>
      <c r="D28" s="134">
        <v>103</v>
      </c>
      <c r="E28" s="135">
        <v>1.9</v>
      </c>
      <c r="F28" s="136">
        <v>4637</v>
      </c>
      <c r="G28" s="140">
        <v>83.7</v>
      </c>
      <c r="H28" s="134">
        <v>109</v>
      </c>
      <c r="I28" s="140">
        <v>2</v>
      </c>
      <c r="J28" s="134">
        <v>694</v>
      </c>
      <c r="K28" s="135">
        <v>12.5</v>
      </c>
      <c r="L28" s="138">
        <f t="shared" si="1"/>
        <v>5543</v>
      </c>
    </row>
    <row r="29" spans="2:14" ht="15.5" x14ac:dyDescent="0.35">
      <c r="B29" s="347"/>
      <c r="C29" s="229" t="s">
        <v>40</v>
      </c>
      <c r="D29" s="134">
        <v>112</v>
      </c>
      <c r="E29" s="140">
        <v>2</v>
      </c>
      <c r="F29" s="136">
        <v>4746</v>
      </c>
      <c r="G29" s="140">
        <v>83.6</v>
      </c>
      <c r="H29" s="134">
        <v>112</v>
      </c>
      <c r="I29" s="140">
        <v>2</v>
      </c>
      <c r="J29" s="134">
        <v>705</v>
      </c>
      <c r="K29" s="135">
        <v>12.4</v>
      </c>
      <c r="L29" s="138">
        <f t="shared" si="1"/>
        <v>5675</v>
      </c>
    </row>
    <row r="30" spans="2:14" ht="15.5" x14ac:dyDescent="0.35">
      <c r="B30" s="348"/>
      <c r="C30" s="233" t="s">
        <v>41</v>
      </c>
      <c r="D30" s="192">
        <v>115</v>
      </c>
      <c r="E30" s="195">
        <v>2</v>
      </c>
      <c r="F30" s="194">
        <v>4855</v>
      </c>
      <c r="G30" s="195">
        <v>83.8</v>
      </c>
      <c r="H30" s="192">
        <v>118</v>
      </c>
      <c r="I30" s="195">
        <v>2</v>
      </c>
      <c r="J30" s="192">
        <v>706</v>
      </c>
      <c r="K30" s="193">
        <v>12.2</v>
      </c>
      <c r="L30" s="191">
        <f t="shared" si="1"/>
        <v>5794</v>
      </c>
    </row>
    <row r="31" spans="2:14" ht="15.5" x14ac:dyDescent="0.35">
      <c r="B31" s="323">
        <v>2018</v>
      </c>
      <c r="C31" s="244" t="s">
        <v>38</v>
      </c>
      <c r="D31" s="134">
        <v>119</v>
      </c>
      <c r="E31" s="140">
        <v>2</v>
      </c>
      <c r="F31" s="136">
        <v>4962</v>
      </c>
      <c r="G31" s="140">
        <v>83.9</v>
      </c>
      <c r="H31" s="134">
        <v>119</v>
      </c>
      <c r="I31" s="140">
        <v>2</v>
      </c>
      <c r="J31" s="134">
        <v>711</v>
      </c>
      <c r="K31" s="140">
        <v>12</v>
      </c>
      <c r="L31" s="138">
        <f t="shared" si="1"/>
        <v>5911</v>
      </c>
    </row>
    <row r="32" spans="2:14" ht="15.5" x14ac:dyDescent="0.35">
      <c r="B32" s="331"/>
      <c r="C32" s="145" t="s">
        <v>39</v>
      </c>
      <c r="D32" s="160">
        <v>124</v>
      </c>
      <c r="E32" s="161">
        <v>2</v>
      </c>
      <c r="F32" s="210">
        <v>5092</v>
      </c>
      <c r="G32" s="139">
        <v>83.3</v>
      </c>
      <c r="H32" s="160">
        <v>121</v>
      </c>
      <c r="I32" s="161">
        <v>2</v>
      </c>
      <c r="J32" s="208">
        <v>776</v>
      </c>
      <c r="K32" s="139">
        <v>12.7</v>
      </c>
      <c r="L32" s="138">
        <f t="shared" si="1"/>
        <v>6113</v>
      </c>
    </row>
    <row r="33" spans="2:12" ht="15.5" x14ac:dyDescent="0.35">
      <c r="B33" s="331"/>
      <c r="C33" s="145" t="s">
        <v>40</v>
      </c>
      <c r="D33" s="160">
        <v>125</v>
      </c>
      <c r="E33" s="161">
        <v>2</v>
      </c>
      <c r="F33" s="210">
        <v>5161</v>
      </c>
      <c r="G33" s="139">
        <v>83.5</v>
      </c>
      <c r="H33" s="160">
        <v>119</v>
      </c>
      <c r="I33" s="161">
        <v>1.9</v>
      </c>
      <c r="J33" s="208">
        <v>779</v>
      </c>
      <c r="K33" s="139">
        <v>12.6</v>
      </c>
      <c r="L33" s="138">
        <f t="shared" si="1"/>
        <v>6184</v>
      </c>
    </row>
    <row r="34" spans="2:12" ht="15.5" x14ac:dyDescent="0.35">
      <c r="B34" s="332"/>
      <c r="C34" s="201" t="s">
        <v>41</v>
      </c>
      <c r="D34" s="179">
        <v>141</v>
      </c>
      <c r="E34" s="180">
        <v>2.2000000000000002</v>
      </c>
      <c r="F34" s="185">
        <v>5385</v>
      </c>
      <c r="G34" s="186">
        <v>83.4</v>
      </c>
      <c r="H34" s="179">
        <v>122</v>
      </c>
      <c r="I34" s="180">
        <v>1.9</v>
      </c>
      <c r="J34" s="181">
        <v>806</v>
      </c>
      <c r="K34" s="186">
        <v>12.5</v>
      </c>
      <c r="L34" s="191">
        <f t="shared" si="1"/>
        <v>6454</v>
      </c>
    </row>
    <row r="35" spans="2:12" ht="15.5" x14ac:dyDescent="0.35">
      <c r="B35" s="323">
        <v>2019</v>
      </c>
      <c r="C35" s="244" t="s">
        <v>38</v>
      </c>
      <c r="D35" s="134">
        <v>153</v>
      </c>
      <c r="E35" s="140">
        <v>2.2999999999999998</v>
      </c>
      <c r="F35" s="136">
        <v>5525</v>
      </c>
      <c r="G35" s="140">
        <v>82.6</v>
      </c>
      <c r="H35" s="134">
        <v>126</v>
      </c>
      <c r="I35" s="140">
        <v>1.9</v>
      </c>
      <c r="J35" s="134">
        <v>885</v>
      </c>
      <c r="K35" s="140">
        <v>13.2</v>
      </c>
      <c r="L35" s="138">
        <f t="shared" si="1"/>
        <v>6689</v>
      </c>
    </row>
    <row r="36" spans="2:12" ht="15.5" x14ac:dyDescent="0.35">
      <c r="B36" s="331"/>
      <c r="C36" s="145" t="s">
        <v>39</v>
      </c>
      <c r="D36" s="160">
        <v>157</v>
      </c>
      <c r="E36" s="161">
        <v>2.2999999999999998</v>
      </c>
      <c r="F36" s="210">
        <v>5621</v>
      </c>
      <c r="G36" s="139">
        <v>82.8</v>
      </c>
      <c r="H36" s="160">
        <v>125</v>
      </c>
      <c r="I36" s="161">
        <v>1.8</v>
      </c>
      <c r="J36" s="208">
        <v>882</v>
      </c>
      <c r="K36" s="139">
        <v>13</v>
      </c>
      <c r="L36" s="138">
        <f t="shared" si="1"/>
        <v>6785</v>
      </c>
    </row>
    <row r="37" spans="2:12" ht="15.5" x14ac:dyDescent="0.35">
      <c r="B37" s="331"/>
      <c r="C37" s="145" t="s">
        <v>40</v>
      </c>
      <c r="D37" s="160">
        <v>167</v>
      </c>
      <c r="E37" s="161">
        <v>2.4</v>
      </c>
      <c r="F37" s="210">
        <v>5745</v>
      </c>
      <c r="G37" s="139">
        <v>82.9</v>
      </c>
      <c r="H37" s="160">
        <v>126</v>
      </c>
      <c r="I37" s="161">
        <v>1.8</v>
      </c>
      <c r="J37" s="208">
        <v>890</v>
      </c>
      <c r="K37" s="139">
        <v>12.8</v>
      </c>
      <c r="L37" s="138">
        <f t="shared" si="1"/>
        <v>6928</v>
      </c>
    </row>
    <row r="38" spans="2:12" ht="15.5" x14ac:dyDescent="0.35">
      <c r="B38" s="331"/>
      <c r="C38" s="145" t="s">
        <v>41</v>
      </c>
      <c r="D38" s="179">
        <v>169</v>
      </c>
      <c r="E38" s="180">
        <v>2.4</v>
      </c>
      <c r="F38" s="185">
        <v>5881</v>
      </c>
      <c r="G38" s="186">
        <v>82.4</v>
      </c>
      <c r="H38" s="179">
        <v>128</v>
      </c>
      <c r="I38" s="180">
        <v>1.8</v>
      </c>
      <c r="J38" s="181">
        <v>956</v>
      </c>
      <c r="K38" s="186">
        <v>13.4</v>
      </c>
      <c r="L38" s="191">
        <f t="shared" si="1"/>
        <v>7134</v>
      </c>
    </row>
    <row r="39" spans="2:12" ht="15.5" x14ac:dyDescent="0.35">
      <c r="B39" s="323">
        <v>2020</v>
      </c>
      <c r="C39" s="244" t="s">
        <v>38</v>
      </c>
      <c r="D39" s="134">
        <v>178</v>
      </c>
      <c r="E39" s="140">
        <v>2.4</v>
      </c>
      <c r="F39" s="136">
        <v>5987</v>
      </c>
      <c r="G39" s="140">
        <v>81.3</v>
      </c>
      <c r="H39" s="134">
        <v>128</v>
      </c>
      <c r="I39" s="140">
        <v>1.7</v>
      </c>
      <c r="J39" s="134">
        <v>1075</v>
      </c>
      <c r="K39" s="140">
        <v>14.6</v>
      </c>
      <c r="L39" s="138">
        <f t="shared" si="1"/>
        <v>7368</v>
      </c>
    </row>
    <row r="40" spans="2:12" ht="15.5" x14ac:dyDescent="0.35">
      <c r="B40" s="331"/>
      <c r="C40" s="145" t="s">
        <v>39</v>
      </c>
      <c r="D40" s="160">
        <v>183</v>
      </c>
      <c r="E40" s="161">
        <v>2.5</v>
      </c>
      <c r="F40" s="210">
        <v>6022</v>
      </c>
      <c r="G40" s="139">
        <v>81</v>
      </c>
      <c r="H40" s="160">
        <v>131</v>
      </c>
      <c r="I40" s="161">
        <v>1.8</v>
      </c>
      <c r="J40" s="208">
        <v>1098</v>
      </c>
      <c r="K40" s="139">
        <v>14.8</v>
      </c>
      <c r="L40" s="138">
        <f t="shared" si="1"/>
        <v>7434</v>
      </c>
    </row>
    <row r="41" spans="2:12" ht="15.5" x14ac:dyDescent="0.35">
      <c r="B41" s="331"/>
      <c r="C41" s="145" t="s">
        <v>40</v>
      </c>
      <c r="D41" s="160">
        <v>186</v>
      </c>
      <c r="E41" s="161">
        <v>2.492</v>
      </c>
      <c r="F41" s="210">
        <v>5997</v>
      </c>
      <c r="G41" s="139">
        <v>80.349999999999994</v>
      </c>
      <c r="H41" s="160">
        <v>134</v>
      </c>
      <c r="I41" s="161">
        <v>1.7949999999999999</v>
      </c>
      <c r="J41" s="208">
        <v>1147</v>
      </c>
      <c r="K41" s="139">
        <v>15.37</v>
      </c>
      <c r="L41" s="138">
        <f t="shared" si="1"/>
        <v>7464</v>
      </c>
    </row>
    <row r="42" spans="2:12" ht="15.5" x14ac:dyDescent="0.35">
      <c r="B42" s="331"/>
      <c r="C42" s="145" t="s">
        <v>41</v>
      </c>
      <c r="D42" s="160">
        <v>191</v>
      </c>
      <c r="E42" s="161">
        <v>2.516</v>
      </c>
      <c r="F42" s="210">
        <v>6042</v>
      </c>
      <c r="G42" s="139">
        <v>79.599999999999994</v>
      </c>
      <c r="H42" s="160">
        <v>134</v>
      </c>
      <c r="I42" s="161">
        <v>1.7649999999999999</v>
      </c>
      <c r="J42" s="208">
        <v>1223</v>
      </c>
      <c r="K42" s="139">
        <v>16.11</v>
      </c>
      <c r="L42" s="138">
        <f t="shared" si="1"/>
        <v>7590</v>
      </c>
    </row>
    <row r="43" spans="2:12" ht="15.5" x14ac:dyDescent="0.35">
      <c r="B43" s="330">
        <v>2021</v>
      </c>
      <c r="C43" s="237" t="s">
        <v>38</v>
      </c>
      <c r="D43" s="248">
        <v>197</v>
      </c>
      <c r="E43" s="249">
        <v>2.52</v>
      </c>
      <c r="F43" s="254">
        <v>6168</v>
      </c>
      <c r="G43" s="251">
        <v>78.92</v>
      </c>
      <c r="H43" s="248">
        <v>135</v>
      </c>
      <c r="I43" s="249">
        <v>1.7270000000000001</v>
      </c>
      <c r="J43" s="250">
        <v>1316</v>
      </c>
      <c r="K43" s="251">
        <v>16.84</v>
      </c>
      <c r="L43" s="225">
        <f t="shared" si="1"/>
        <v>7816</v>
      </c>
    </row>
    <row r="44" spans="2:12" ht="15.5" x14ac:dyDescent="0.35">
      <c r="B44" s="331"/>
      <c r="C44" s="121" t="s">
        <v>39</v>
      </c>
      <c r="D44" s="160">
        <v>208</v>
      </c>
      <c r="E44" s="161">
        <v>2.5990000000000002</v>
      </c>
      <c r="F44" s="210">
        <v>6314</v>
      </c>
      <c r="G44" s="139">
        <v>78.900000000000006</v>
      </c>
      <c r="H44" s="160">
        <v>139</v>
      </c>
      <c r="I44" s="161">
        <v>1.7370000000000001</v>
      </c>
      <c r="J44" s="208">
        <v>1342</v>
      </c>
      <c r="K44" s="139">
        <v>16.77</v>
      </c>
      <c r="L44" s="150">
        <f t="shared" si="1"/>
        <v>8003</v>
      </c>
    </row>
    <row r="45" spans="2:12" ht="15.5" x14ac:dyDescent="0.35">
      <c r="B45" s="332"/>
      <c r="C45" s="166" t="s">
        <v>40</v>
      </c>
      <c r="D45" s="179">
        <v>216</v>
      </c>
      <c r="E45" s="180">
        <v>2.6019999999999999</v>
      </c>
      <c r="F45" s="185">
        <v>6404</v>
      </c>
      <c r="G45" s="186">
        <v>77.150000000000006</v>
      </c>
      <c r="H45" s="179">
        <v>140</v>
      </c>
      <c r="I45" s="180">
        <v>1.6870000000000001</v>
      </c>
      <c r="J45" s="181">
        <v>1541</v>
      </c>
      <c r="K45" s="186">
        <v>18.559999999999999</v>
      </c>
      <c r="L45" s="205">
        <f t="shared" si="1"/>
        <v>8301</v>
      </c>
    </row>
    <row r="46" spans="2:12" ht="36" customHeight="1" x14ac:dyDescent="0.35">
      <c r="B46" s="336" t="s">
        <v>30</v>
      </c>
      <c r="C46" s="336"/>
      <c r="D46" s="336"/>
      <c r="E46" s="336"/>
      <c r="F46" s="336"/>
      <c r="G46" s="336"/>
      <c r="H46" s="336"/>
      <c r="I46" s="336"/>
      <c r="J46" s="336"/>
      <c r="K46" s="336"/>
    </row>
  </sheetData>
  <mergeCells count="19">
    <mergeCell ref="B43:B45"/>
    <mergeCell ref="B31:B34"/>
    <mergeCell ref="B39:B42"/>
    <mergeCell ref="B35:B38"/>
    <mergeCell ref="B23:B26"/>
    <mergeCell ref="L4:L6"/>
    <mergeCell ref="B46:K46"/>
    <mergeCell ref="J5:K5"/>
    <mergeCell ref="C4:C6"/>
    <mergeCell ref="D4:K4"/>
    <mergeCell ref="D5:E5"/>
    <mergeCell ref="F5:G5"/>
    <mergeCell ref="H5:I5"/>
    <mergeCell ref="B7:B10"/>
    <mergeCell ref="B11:B14"/>
    <mergeCell ref="B15:B18"/>
    <mergeCell ref="B19:B22"/>
    <mergeCell ref="B4:B6"/>
    <mergeCell ref="B27:B30"/>
  </mergeCells>
  <hyperlinks>
    <hyperlink ref="A1" location="Index!A1" display="Return to index"/>
  </hyperlinks>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Index</vt:lpstr>
      <vt:lpstr>Notes</vt:lpstr>
      <vt:lpstr>T1. FTE Directly employed</vt:lpstr>
      <vt:lpstr>TC1. Directly employed paid HC</vt:lpstr>
      <vt:lpstr>T2. HC Contingent workers</vt:lpstr>
      <vt:lpstr>T3. Sickness Absence</vt:lpstr>
      <vt:lpstr>T4. Age</vt:lpstr>
      <vt:lpstr>T5. Disability</vt:lpstr>
      <vt:lpstr>T6. Ethnicity</vt:lpstr>
      <vt:lpstr>T7. Gender</vt:lpstr>
      <vt:lpstr>T8. Marital civil p-ship status</vt:lpstr>
      <vt:lpstr>T9. Religion or belief</vt:lpstr>
      <vt:lpstr>T10. Sexual orientation</vt:lpstr>
      <vt:lpstr>Chart1. Directly Employed</vt:lpstr>
      <vt:lpstr>Chart2. Contingent Workers</vt:lpstr>
      <vt:lpstr>Chart 3. Sickness</vt:lpstr>
      <vt:lpstr>Chart4. Diversity</vt:lpstr>
      <vt:lpstr>'Chart2. Contingent Workers'!chart2</vt:lpstr>
      <vt:lpstr>'T3. Sickness Absence'!table3</vt:lpstr>
      <vt:lpstr>'T9. Religion or belief'!table9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2021-12-10T12:35:13Z</dcterms:modified>
</cp:coreProperties>
</file>